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9BE0BE71-B9CB-4824-B32C-2ECF3B80127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C37" i="10"/>
  <c r="BE36"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AM34" i="10"/>
  <c r="AM35" i="10" s="1"/>
  <c r="AM36" i="10" s="1"/>
  <c r="AM37" i="10" s="1"/>
  <c r="AM38" i="10" s="1"/>
  <c r="BE34" i="10" l="1"/>
  <c r="BE35" i="10" s="1"/>
</calcChain>
</file>

<file path=xl/sharedStrings.xml><?xml version="1.0" encoding="utf-8"?>
<sst xmlns="http://schemas.openxmlformats.org/spreadsheetml/2006/main" count="1149" uniqueCount="585">
  <si>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</si>
  <si>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</si>
  <si>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</si>
  <si>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</si>
  <si>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</si>
  <si>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</si>
  <si>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</si>
  <si>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</si>
  <si>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</si>
  <si>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</si>
  <si>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</si>
  <si>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</si>
  <si>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</si>
  <si>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</si>
  <si>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</si>
  <si>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</si>
  <si>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</si>
  <si>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</si>
  <si>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</si>
  <si>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</si>
  <si>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</si>
  <si>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</si>
  <si>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</si>
  <si>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</si>
  <si>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</si>
  <si>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</si>
  <si>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</si>
  <si>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</si>
  <si>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</si>
  <si>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</si>
  <si>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</si>
  <si>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</si>
  <si>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</si>
  <si>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</si>
  <si>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</si>
  <si>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</si>
  <si>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</si>
  <si>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</si>
  <si>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</si>
  <si>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</si>
  <si>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</si>
  <si>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</si>
  <si>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</si>
  <si>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</si>
  <si>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</si>
  <si>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</si>
  <si>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</si>
  <si>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</si>
  <si>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</si>
  <si>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</si>
  <si>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</si>
  <si>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</si>
  <si>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</si>
  <si>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</si>
  <si>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</si>
  <si>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</si>
  <si>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</si>
  <si>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</si>
  <si>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</si>
  <si>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</si>
  <si>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</si>
  <si>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</si>
  <si>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</si>
  <si>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</si>
  <si>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</si>
  <si>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</si>
  <si>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</si>
  <si>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</si>
  <si>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</si>
  <si>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</si>
  <si>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</si>
  <si>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</si>
  <si>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</si>
  <si>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</si>
  <si>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</si>
  <si>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</si>
  <si>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</si>
  <si>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</si>
  <si>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</si>
  <si>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</si>
  <si>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</si>
  <si>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</si>
  <si>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</si>
  <si>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</si>
  <si>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</si>
  <si>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</si>
  <si>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</si>
  <si>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</si>
  <si>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</si>
  <si>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</si>
  <si>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</si>
  <si>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</si>
  <si>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</si>
  <si>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</si>
  <si>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山口市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</si>
  <si>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</si>
  <si>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</si>
  <si>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</si>
  <si>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</si>
  <si>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</si>
  <si>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</si>
  <si>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</si>
  <si>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</si>
  <si>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</si>
  <si>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</si>
  <si>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</si>
  <si>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</si>
  <si>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</si>
  <si>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</si>
  <si>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</si>
  <si>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</si>
  <si>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</si>
  <si>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</si>
  <si>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</si>
  <si>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</si>
  <si>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</si>
  <si>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</si>
  <si>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</si>
  <si>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</si>
  <si>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</si>
  <si>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</si>
  <si>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</si>
  <si>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</si>
  <si>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</si>
  <si>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</si>
  <si>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</si>
  <si>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</si>
  <si>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</si>
  <si>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</si>
  <si>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</si>
  <si>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</si>
  <si>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</si>
  <si>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</si>
  <si>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</si>
  <si>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</si>
  <si>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</si>
  <si>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</si>
  <si>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</si>
  <si>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</si>
  <si>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</si>
  <si>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</si>
  <si>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</si>
  <si>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</si>
  <si>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</si>
  <si>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</si>
  <si>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</si>
  <si>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</si>
  <si>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</si>
  <si>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</si>
  <si>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</si>
  <si>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</si>
  <si>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</si>
  <si>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</si>
  <si>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</si>
  <si>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</si>
  <si>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</si>
  <si>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</si>
  <si>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</si>
  <si>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</si>
  <si>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</si>
  <si>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</si>
  <si>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</si>
  <si>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</si>
  <si>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</si>
  <si>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</si>
  <si>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</si>
  <si>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</si>
  <si>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</si>
  <si>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</si>
  <si>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</si>
  <si>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</si>
  <si>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</si>
  <si>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</si>
  <si>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</si>
  <si>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</si>
  <si>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</si>
  <si>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</si>
  <si>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</si>
  <si>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</si>
  <si>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</si>
  <si>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</si>
  <si>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</si>
  <si>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</si>
  <si>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</si>
  <si>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</si>
  <si>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</si>
  <si>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</si>
  <si>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</si>
  <si>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</si>
  <si>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</si>
  <si>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</si>
  <si>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</si>
  <si>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</si>
  <si>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</si>
  <si>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</si>
  <si>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</si>
  <si>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</si>
  <si>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</si>
  <si>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</si>
  <si>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</si>
  <si>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</si>
  <si>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</si>
  <si>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</si>
  <si>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山口県山口市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</si>
  <si>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</si>
  <si>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</si>
  <si>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</si>
  <si>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</si>
  <si>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</si>
  <si>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</si>
  <si>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</si>
  <si>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</si>
  <si>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</si>
  <si>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</si>
  <si>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</si>
  <si>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</si>
  <si>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</si>
  <si>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</si>
  <si>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</si>
  <si>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</si>
  <si>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</si>
  <si>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</si>
  <si>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</si>
  <si>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</si>
  <si>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</si>
  <si>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</si>
  <si>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</si>
  <si>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</si>
  <si>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</si>
  <si>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</si>
  <si>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</si>
  <si>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</si>
  <si>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</si>
  <si>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</si>
  <si>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</si>
  <si>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</si>
  <si>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</si>
  <si>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</si>
  <si>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</si>
  <si>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</si>
  <si>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</si>
  <si>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</si>
  <si>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</si>
  <si>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</si>
  <si>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</si>
  <si>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</si>
  <si>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</si>
  <si>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</si>
  <si>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</si>
  <si>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</si>
  <si>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</si>
  <si>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</si>
  <si>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</si>
  <si>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</si>
  <si>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</si>
  <si>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</si>
  <si>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</si>
  <si>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</si>
  <si>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</si>
  <si>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</si>
  <si>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</si>
  <si>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</si>
  <si>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</si>
  <si>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</si>
  <si>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</si>
  <si>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</si>
  <si>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</si>
  <si>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</si>
  <si>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</si>
  <si>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</si>
  <si>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</si>
  <si>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</si>
  <si>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</si>
  <si>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</si>
  <si>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</si>
  <si>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</si>
  <si>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</si>
  <si>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</si>
  <si>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</si>
  <si>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</si>
  <si>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</si>
  <si>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</si>
  <si>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</si>
  <si>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</si>
  <si>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</si>
  <si>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</si>
  <si>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</si>
  <si>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</si>
  <si>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</si>
  <si>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</si>
  <si>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</si>
  <si>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</si>
  <si>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</si>
  <si>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</si>
  <si>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</si>
  <si>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</si>
  <si>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</si>
  <si>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</si>
  <si>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</si>
  <si>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</si>
  <si>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</si>
  <si>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</si>
  <si>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</si>
  <si>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</si>
  <si>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</si>
  <si>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</si>
  <si>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</si>
  <si>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</si>
  <si>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</si>
  <si>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</si>
  <si>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</si>
  <si>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</si>
  <si>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</si>
  <si>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</si>
  <si>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</si>
  <si>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</si>
  <si>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</si>
  <si>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</si>
  <si>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</si>
  <si>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</si>
  <si>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</si>
  <si>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</si>
  <si>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</si>
  <si>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</si>
  <si>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</si>
  <si>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</si>
  <si>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</si>
  <si>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</si>
  <si>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</si>
  <si>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</si>
  <si>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</si>
  <si>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</si>
  <si>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</si>
  <si>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</si>
  <si>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</si>
  <si>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</si>
  <si>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</si>
  <si>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</si>
  <si>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</si>
  <si>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</si>
  <si>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</si>
  <si>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</si>
  <si>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</si>
  <si>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</si>
  <si>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</si>
  <si>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</si>
  <si>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</si>
  <si>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</si>
  <si>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</si>
  <si>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</si>
  <si>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</si>
  <si>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</si>
  <si>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</si>
  <si>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</si>
  <si>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山口県山口市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</si>
  <si>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</si>
  <si>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</si>
  <si>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</si>
  <si>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</si>
  <si>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</si>
  <si>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</si>
  <si>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</si>
  <si>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</si>
  <si>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</si>
  <si>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</si>
  <si>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</si>
  <si>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</si>
  <si>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</si>
  <si>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</si>
  <si>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</si>
  <si>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</si>
  <si>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</si>
  <si>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</si>
  <si>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</si>
  <si>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</si>
  <si>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地域下水道事業特別会計</t>
    <phoneticPr fontId="5"/>
  </si>
  <si>
    <t>特別林野特別会計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</si>
  <si>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</si>
  <si>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</si>
  <si>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</si>
  <si>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</si>
  <si>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</si>
  <si>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</si>
  <si>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</si>
  <si>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</si>
  <si>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</si>
  <si>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</si>
  <si>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</si>
  <si>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</si>
  <si>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</si>
  <si>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</si>
  <si>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</si>
  <si>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</si>
  <si>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</si>
  <si>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</si>
  <si>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</si>
  <si>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公共下水道事業会計</t>
    <phoneticPr fontId="5"/>
  </si>
  <si>
    <t>農業集落排水事業会計</t>
    <phoneticPr fontId="5"/>
  </si>
  <si>
    <t>漁業集落排水事業会計</t>
    <phoneticPr fontId="5"/>
  </si>
  <si>
    <t>簡易水道事業会計</t>
    <phoneticPr fontId="5"/>
  </si>
  <si>
    <t>国民宿舎特別会計</t>
    <phoneticPr fontId="5"/>
  </si>
  <si>
    <t>法非適用企業</t>
    <phoneticPr fontId="5"/>
  </si>
  <si>
    <t>鋳銭司第二団地整備事業特別会計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</si>
  <si>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</si>
  <si>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</si>
  <si>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</si>
  <si>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</si>
  <si>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</si>
  <si>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</si>
  <si>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</si>
  <si>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</si>
  <si>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</si>
  <si>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</si>
  <si>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</si>
  <si>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</si>
  <si>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</si>
  <si>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</si>
  <si>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</si>
  <si>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</si>
  <si>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</si>
  <si>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</si>
  <si>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</si>
  <si>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</si>
  <si>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</si>
  <si>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</si>
  <si>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</si>
  <si>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</si>
  <si>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</si>
  <si>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</si>
  <si>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</si>
  <si>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</si>
  <si>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</si>
  <si>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</si>
  <si>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</si>
  <si>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</si>
  <si>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</si>
  <si>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</si>
  <si>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</si>
  <si>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</si>
  <si>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</si>
  <si>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</si>
  <si>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</si>
  <si>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</si>
  <si>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</si>
  <si>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</si>
  <si>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</si>
  <si>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</si>
  <si>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</si>
  <si>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</si>
  <si>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</si>
  <si>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</si>
  <si>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</si>
  <si>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</si>
  <si>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</si>
  <si>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</si>
  <si>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</si>
  <si>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</si>
  <si>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</si>
  <si>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</si>
  <si>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</si>
  <si>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</si>
  <si>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</si>
  <si>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</si>
  <si>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</si>
  <si>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</si>
  <si>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</si>
  <si>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</si>
  <si>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</si>
  <si>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</si>
  <si>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</si>
  <si>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</si>
  <si>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</si>
  <si>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</si>
  <si>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</si>
  <si>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</si>
  <si>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</si>
  <si>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</si>
  <si>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</si>
  <si>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</si>
  <si>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</si>
  <si>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</si>
  <si>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</si>
  <si>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</si>
  <si>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</si>
  <si>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</si>
  <si>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</si>
  <si>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</si>
  <si>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</si>
  <si>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</si>
  <si>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</si>
  <si>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</si>
  <si>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</si>
  <si>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</si>
  <si>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</si>
  <si>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</si>
  <si>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</si>
  <si>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</si>
  <si>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</si>
  <si>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</si>
  <si>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</si>
  <si>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</si>
  <si>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</si>
  <si>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</si>
  <si>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</si>
  <si>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</si>
  <si>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</si>
  <si>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</si>
  <si>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</si>
  <si>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</si>
  <si>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</si>
  <si>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</si>
  <si>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</si>
  <si>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</si>
  <si>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</si>
  <si>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</si>
  <si>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</si>
  <si>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</si>
  <si>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</si>
  <si>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</si>
  <si>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</si>
  <si>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</si>
  <si>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</si>
  <si>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</si>
  <si>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</si>
  <si>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</si>
  <si>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</si>
  <si>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</si>
  <si>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</si>
  <si>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</si>
  <si>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</si>
  <si>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</si>
  <si>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</si>
  <si>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</si>
  <si>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</si>
  <si>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</si>
  <si>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</si>
  <si>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</si>
  <si>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</si>
  <si>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2.68</t>
  </si>
  <si>
    <t>▲ 0.02</t>
  </si>
  <si>
    <t>▲ 0.73</t>
  </si>
  <si>
    <t>▲ 3.20</t>
  </si>
  <si>
    <t>▲ 0.45</t>
  </si>
  <si>
    <t>水道事業会計</t>
  </si>
  <si>
    <t>公共下水道事業会計</t>
  </si>
  <si>
    <t>一般会計</t>
  </si>
  <si>
    <t>介護保険特別会計</t>
  </si>
  <si>
    <t>簡易水道事業会計</t>
  </si>
  <si>
    <t>農業集落排水事業会計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</si>
  <si>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</si>
  <si>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</si>
  <si>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</si>
  <si>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</si>
  <si>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</si>
  <si>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</si>
  <si>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</si>
  <si>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</si>
  <si>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</si>
  <si>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</si>
  <si>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山口県市町総合事務組合（一般会計）</t>
    <rPh sb="0" eb="3">
      <t>ヤマグチケン</t>
    </rPh>
    <rPh sb="3" eb="5">
      <t>シマチ</t>
    </rPh>
    <rPh sb="5" eb="11">
      <t>ソウゴウジムクミアイ</t>
    </rPh>
    <rPh sb="12" eb="16">
      <t>イッパンカイケイ</t>
    </rPh>
    <phoneticPr fontId="2"/>
  </si>
  <si>
    <t>山口県市町総合事務組合（退職手当特別会計）</t>
    <rPh sb="0" eb="3">
      <t>ヤマグチケン</t>
    </rPh>
    <rPh sb="3" eb="11">
      <t>シマチソウゴウジムクミアイ</t>
    </rPh>
    <rPh sb="12" eb="16">
      <t>タイショクテアテ</t>
    </rPh>
    <rPh sb="16" eb="20">
      <t>トクベツカイケイ</t>
    </rPh>
    <phoneticPr fontId="2"/>
  </si>
  <si>
    <t>山口県市町総合事務組合（消防団員補償等特別会計）</t>
    <rPh sb="0" eb="11">
      <t>ヤマグチケンシマチソウゴウジムクミアイ</t>
    </rPh>
    <rPh sb="12" eb="16">
      <t>ショウボウダンイン</t>
    </rPh>
    <rPh sb="16" eb="19">
      <t>ホショウトウ</t>
    </rPh>
    <rPh sb="19" eb="23">
      <t>トクベツカイケイ</t>
    </rPh>
    <phoneticPr fontId="2"/>
  </si>
  <si>
    <t>山口県市町総合事務組合（非常勤職員公務災害補償特別会計）</t>
    <rPh sb="0" eb="11">
      <t>ヤマグチケンシマチソウゴウジムクミアイ</t>
    </rPh>
    <rPh sb="12" eb="17">
      <t>ヒジョウキンショクイン</t>
    </rPh>
    <rPh sb="17" eb="23">
      <t>コウムサイガイホショウ</t>
    </rPh>
    <rPh sb="23" eb="27">
      <t>トクベツカイケイ</t>
    </rPh>
    <phoneticPr fontId="2"/>
  </si>
  <si>
    <t>山口県市町総合事務組合（山口県市町公平委員会特別会計）</t>
    <rPh sb="0" eb="11">
      <t>ヤマグチケンシマチソウゴウジムクミアイ</t>
    </rPh>
    <rPh sb="12" eb="15">
      <t>ヤマグチケン</t>
    </rPh>
    <rPh sb="15" eb="17">
      <t>シマチ</t>
    </rPh>
    <rPh sb="17" eb="19">
      <t>コウヘイ</t>
    </rPh>
    <rPh sb="19" eb="22">
      <t>イインカイ</t>
    </rPh>
    <rPh sb="22" eb="24">
      <t>トクベツ</t>
    </rPh>
    <rPh sb="24" eb="26">
      <t>カイケイ</t>
    </rPh>
    <phoneticPr fontId="2"/>
  </si>
  <si>
    <t>山口県市町総合事務組合（交通災害共済特別会計）</t>
    <rPh sb="0" eb="11">
      <t>ヤマグチケンシマチソウゴウジムクミアイ</t>
    </rPh>
    <rPh sb="12" eb="22">
      <t>コウツウサイガイキョウサイトクベツカイケイ</t>
    </rPh>
    <phoneticPr fontId="2"/>
  </si>
  <si>
    <t>山口県市町総合事務組合（山口県自治会館管理特別会計）</t>
    <rPh sb="0" eb="11">
      <t>ヤマグチケンシマチソウゴウジムクミアイ</t>
    </rPh>
    <rPh sb="12" eb="15">
      <t>ヤマグチケン</t>
    </rPh>
    <rPh sb="15" eb="25">
      <t>ジチカイカンカンリトクベツカイケイ</t>
    </rPh>
    <phoneticPr fontId="2"/>
  </si>
  <si>
    <t>山口県後期高齢者医療広域連合（一般会計）</t>
    <rPh sb="0" eb="3">
      <t>ヤマグチケン</t>
    </rPh>
    <rPh sb="3" eb="8">
      <t>コウキコウレイシャ</t>
    </rPh>
    <rPh sb="8" eb="14">
      <t>イリョウコウイキレンゴウ</t>
    </rPh>
    <rPh sb="15" eb="19">
      <t>イッパンカイケイ</t>
    </rPh>
    <phoneticPr fontId="2"/>
  </si>
  <si>
    <t>山口県後期高齢者医療広域連合（後期高齢者医療特別会計）</t>
    <rPh sb="0" eb="3">
      <t>ヤマグチケン</t>
    </rPh>
    <rPh sb="3" eb="8">
      <t>コウキコウレイシャ</t>
    </rPh>
    <rPh sb="8" eb="14">
      <t>イリョウコウイキレンゴウ</t>
    </rPh>
    <rPh sb="15" eb="26">
      <t>コウキコウレイシャイリョウトクベツカイケイ</t>
    </rPh>
    <phoneticPr fontId="2"/>
  </si>
  <si>
    <t>山口市文化振興財団</t>
    <rPh sb="0" eb="9">
      <t>ヤマグチシブンカシンコウザイダン</t>
    </rPh>
    <phoneticPr fontId="10"/>
  </si>
  <si>
    <t>山口観光コンベンション協会</t>
    <rPh sb="0" eb="2">
      <t>ヤマグチ</t>
    </rPh>
    <rPh sb="2" eb="4">
      <t>カンコウ</t>
    </rPh>
    <rPh sb="11" eb="13">
      <t>キョウカイ</t>
    </rPh>
    <phoneticPr fontId="10"/>
  </si>
  <si>
    <t>願成就</t>
    <rPh sb="0" eb="3">
      <t>ガンジョウジュ</t>
    </rPh>
    <phoneticPr fontId="10"/>
  </si>
  <si>
    <t>街づくり山口</t>
    <rPh sb="0" eb="1">
      <t>マチ</t>
    </rPh>
    <rPh sb="4" eb="6">
      <t>ヤマグチ</t>
    </rPh>
    <phoneticPr fontId="10"/>
  </si>
  <si>
    <t>阿知須まち開発</t>
    <rPh sb="0" eb="3">
      <t>アジス</t>
    </rPh>
    <rPh sb="5" eb="7">
      <t>カイハツ</t>
    </rPh>
    <phoneticPr fontId="10"/>
  </si>
  <si>
    <t>山口市徳地農業公社</t>
    <rPh sb="0" eb="2">
      <t>ヤマグチ</t>
    </rPh>
    <rPh sb="2" eb="3">
      <t>シ</t>
    </rPh>
    <rPh sb="3" eb="5">
      <t>トクヂ</t>
    </rPh>
    <rPh sb="5" eb="7">
      <t>ノウギョウ</t>
    </rPh>
    <rPh sb="7" eb="9">
      <t>コウシャ</t>
    </rPh>
    <phoneticPr fontId="10"/>
  </si>
  <si>
    <t>ふるさと振興公社</t>
    <rPh sb="4" eb="8">
      <t>シンコウコウシャ</t>
    </rPh>
    <phoneticPr fontId="10"/>
  </si>
  <si>
    <t>やまぐち農林振興公社</t>
    <rPh sb="4" eb="10">
      <t>ノウリンシンコウコウシャ</t>
    </rPh>
    <phoneticPr fontId="10"/>
  </si>
  <si>
    <t>山口県施設管理財団</t>
    <rPh sb="0" eb="3">
      <t>ヤマグチケン</t>
    </rPh>
    <rPh sb="3" eb="9">
      <t>シセツカンリ</t>
    </rPh>
    <phoneticPr fontId="10"/>
  </si>
  <si>
    <t>山口県デジタル技術振興財団</t>
    <rPh sb="0" eb="3">
      <t>ヤマグチケン</t>
    </rPh>
    <rPh sb="7" eb="13">
      <t>ギジュツシンコウザイダン</t>
    </rPh>
    <phoneticPr fontId="10"/>
  </si>
  <si>
    <t>山口県流通センター</t>
    <rPh sb="0" eb="3">
      <t>ヤマグチケン</t>
    </rPh>
    <rPh sb="3" eb="5">
      <t>リュウツウ</t>
    </rPh>
    <phoneticPr fontId="10"/>
  </si>
  <si>
    <t>山口グリーンエネルギー</t>
    <rPh sb="0" eb="2">
      <t>ヤマグチ</t>
    </rPh>
    <phoneticPr fontId="10"/>
  </si>
  <si>
    <t>庁舎建設基金</t>
    <rPh sb="0" eb="6">
      <t>チョウシャケンセツキキン</t>
    </rPh>
    <phoneticPr fontId="5"/>
  </si>
  <si>
    <t>職員退職手当基金</t>
    <rPh sb="0" eb="2">
      <t>ショクイン</t>
    </rPh>
    <rPh sb="2" eb="6">
      <t>タイショクテアテ</t>
    </rPh>
    <rPh sb="6" eb="8">
      <t>キキン</t>
    </rPh>
    <phoneticPr fontId="10"/>
  </si>
  <si>
    <t>合併特例基金</t>
    <rPh sb="0" eb="6">
      <t>ガッペイトクレイキキン</t>
    </rPh>
    <phoneticPr fontId="10"/>
  </si>
  <si>
    <t>こども基金</t>
    <rPh sb="3" eb="5">
      <t>キキン</t>
    </rPh>
    <phoneticPr fontId="10"/>
  </si>
  <si>
    <t>地域振興基金</t>
    <rPh sb="0" eb="6">
      <t>チイキシンコウキキン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</si>
</sst>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3F78-4B07-9492-D2CFBBA7CF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108158</c:v>
                </c:pt>
                <c:pt idx="1">
                  <c:v>70777</c:v>
                </c:pt>
                <c:pt idx="2">
                  <c:v>58387</c:v>
                </c:pt>
                <c:pt idx="3">
                  <c:v>82571</c:v>
                </c:pt>
                <c:pt idx="4">
                  <c:v>130194</c:v>
                </c:pt>
              </c:numCache>
            </c:numRef>
          </c:val>
          <c:smooth val="0"/>
          <c:extLst>
            <c:ext xmlns:c16="http://schemas.microsoft.com/office/drawing/2014/chart" uri="{C3380CC4-5D6E-409C-BE32-E72D297353CC}">
              <c16:uniqueId val="{00000001-3F78-4B07-9492-D2CFBBA7CF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1.67</c:v>
                </c:pt>
                <c:pt idx="1">
                  <c:v>1.48</c:v>
                </c:pt>
                <c:pt idx="2">
                  <c:v>1.73</c:v>
                </c:pt>
                <c:pt idx="3">
                  <c:v>1.41</c:v>
                </c:pt>
                <c:pt idx="4">
                  <c:v>1.47</c:v>
                </c:pt>
              </c:numCache>
            </c:numRef>
          </c:val>
          <c:extLst>
            <c:ext xmlns:c16="http://schemas.microsoft.com/office/drawing/2014/chart" uri="{C3380CC4-5D6E-409C-BE32-E72D297353CC}">
              <c16:uniqueId val="{00000000-D2AB-4BA7-B5AD-3AB13233B0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7.5</c:v>
                </c:pt>
                <c:pt idx="1">
                  <c:v>8.18</c:v>
                </c:pt>
                <c:pt idx="2">
                  <c:v>8.2100000000000009</c:v>
                </c:pt>
                <c:pt idx="3">
                  <c:v>6.07</c:v>
                </c:pt>
                <c:pt idx="4">
                  <c:v>6.08</c:v>
                </c:pt>
              </c:numCache>
            </c:numRef>
          </c:val>
          <c:extLst>
            <c:ext xmlns:c16="http://schemas.microsoft.com/office/drawing/2014/chart" uri="{C3380CC4-5D6E-409C-BE32-E72D297353CC}">
              <c16:uniqueId val="{00000001-D2AB-4BA7-B5AD-3AB13233B0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-2.68</c:v>
                </c:pt>
                <c:pt idx="1">
                  <c:v>-0.02</c:v>
                </c:pt>
                <c:pt idx="2">
                  <c:v>-0.73</c:v>
                </c:pt>
                <c:pt idx="3">
                  <c:v>-3.2</c:v>
                </c:pt>
                <c:pt idx="4">
                  <c:v>-0.45</c:v>
                </c:pt>
              </c:numCache>
            </c:numRef>
          </c:val>
          <c:smooth val="0"/>
          <c:extLst>
            <c:ext xmlns:c16="http://schemas.microsoft.com/office/drawing/2014/chart" uri="{C3380CC4-5D6E-409C-BE32-E72D297353CC}">
              <c16:uniqueId val="{00000002-D2AB-4BA7-B5AD-3AB13233B0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0-A0A6-428E-9D3C-F3E23F48BF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6-428E-9D3C-F3E23F48BFCA}"/>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0.27</c:v>
                </c:pt>
                <c:pt idx="2">
                  <c:v>#N/A</c:v>
                </c:pt>
                <c:pt idx="3">
                  <c:v>0.08</c:v>
                </c:pt>
                <c:pt idx="4">
                  <c:v>#N/A</c:v>
                </c:pt>
                <c:pt idx="5">
                  <c:v>0.14000000000000001</c:v>
                </c:pt>
                <c:pt idx="6">
                  <c:v>#N/A</c:v>
                </c:pt>
                <c:pt idx="7">
                  <c:v>0.13</c:v>
                </c:pt>
                <c:pt idx="8">
                  <c:v>#N/A</c:v>
                </c:pt>
                <c:pt idx="9">
                  <c:v>0.01</c:v>
                </c:pt>
              </c:numCache>
            </c:numRef>
          </c:val>
          <c:extLst>
            <c:ext xmlns:c16="http://schemas.microsoft.com/office/drawing/2014/chart" uri="{C3380CC4-5D6E-409C-BE32-E72D297353CC}">
              <c16:uniqueId val="{00000002-A0A6-428E-9D3C-F3E23F48BF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0.08</c:v>
                </c:pt>
                <c:pt idx="4">
                  <c:v>#N/A</c:v>
                </c:pt>
                <c:pt idx="5">
                  <c:v>0.04</c:v>
                </c:pt>
                <c:pt idx="6">
                  <c:v>#N/A</c:v>
                </c:pt>
                <c:pt idx="7">
                  <c:v>0.04</c:v>
                </c:pt>
                <c:pt idx="8">
                  <c:v>#N/A</c:v>
                </c:pt>
                <c:pt idx="9">
                  <c:v>0.04</c:v>
                </c:pt>
              </c:numCache>
            </c:numRef>
          </c:val>
          <c:extLst>
            <c:ext xmlns:c16="http://schemas.microsoft.com/office/drawing/2014/chart" uri="{C3380CC4-5D6E-409C-BE32-E72D297353CC}">
              <c16:uniqueId val="{00000003-A0A6-428E-9D3C-F3E23F48BFCA}"/>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0.11</c:v>
                </c:pt>
                <c:pt idx="8">
                  <c:v>#N/A</c:v>
                </c:pt>
                <c:pt idx="9">
                  <c:v>0.11</c:v>
                </c:pt>
              </c:numCache>
            </c:numRef>
          </c:val>
          <c:extLst>
            <c:ext xmlns:c16="http://schemas.microsoft.com/office/drawing/2014/chart" uri="{C3380CC4-5D6E-409C-BE32-E72D297353CC}">
              <c16:uniqueId val="{00000004-A0A6-428E-9D3C-F3E23F48BFC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0.19</c:v>
                </c:pt>
                <c:pt idx="4">
                  <c:v>#N/A</c:v>
                </c:pt>
                <c:pt idx="5">
                  <c:v>0.2</c:v>
                </c:pt>
                <c:pt idx="6">
                  <c:v>#N/A</c:v>
                </c:pt>
                <c:pt idx="7">
                  <c:v>0.21</c:v>
                </c:pt>
                <c:pt idx="8">
                  <c:v>#N/A</c:v>
                </c:pt>
                <c:pt idx="9">
                  <c:v>0.19</c:v>
                </c:pt>
              </c:numCache>
            </c:numRef>
          </c:val>
          <c:extLst>
            <c:ext xmlns:c16="http://schemas.microsoft.com/office/drawing/2014/chart" uri="{C3380CC4-5D6E-409C-BE32-E72D297353CC}">
              <c16:uniqueId val="{00000005-A0A6-428E-9D3C-F3E23F48BFC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0.6</c:v>
                </c:pt>
                <c:pt idx="4">
                  <c:v>#N/A</c:v>
                </c:pt>
                <c:pt idx="5">
                  <c:v>0.67</c:v>
                </c:pt>
                <c:pt idx="6">
                  <c:v>#N/A</c:v>
                </c:pt>
                <c:pt idx="7">
                  <c:v>1.05</c:v>
                </c:pt>
                <c:pt idx="8">
                  <c:v>#N/A</c:v>
                </c:pt>
                <c:pt idx="9">
                  <c:v>1.02</c:v>
                </c:pt>
              </c:numCache>
            </c:numRef>
          </c:val>
          <c:extLst>
            <c:ext xmlns:c16="http://schemas.microsoft.com/office/drawing/2014/chart" uri="{C3380CC4-5D6E-409C-BE32-E72D297353CC}">
              <c16:uniqueId val="{00000006-A0A6-428E-9D3C-F3E23F48BFC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1.66</c:v>
                </c:pt>
                <c:pt idx="2">
                  <c:v>#N/A</c:v>
                </c:pt>
                <c:pt idx="3">
                  <c:v>1.47</c:v>
                </c:pt>
                <c:pt idx="4">
                  <c:v>#N/A</c:v>
                </c:pt>
                <c:pt idx="5">
                  <c:v>1.72</c:v>
                </c:pt>
                <c:pt idx="6">
                  <c:v>#N/A</c:v>
                </c:pt>
                <c:pt idx="7">
                  <c:v>1.4</c:v>
                </c:pt>
                <c:pt idx="8">
                  <c:v>#N/A</c:v>
                </c:pt>
                <c:pt idx="9">
                  <c:v>1.47</c:v>
                </c:pt>
              </c:numCache>
            </c:numRef>
          </c:val>
          <c:extLst>
            <c:ext xmlns:c16="http://schemas.microsoft.com/office/drawing/2014/chart" uri="{C3380CC4-5D6E-409C-BE32-E72D297353CC}">
              <c16:uniqueId val="{00000007-A0A6-428E-9D3C-F3E23F48BFC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2.46</c:v>
                </c:pt>
                <c:pt idx="2">
                  <c:v>#N/A</c:v>
                </c:pt>
                <c:pt idx="3">
                  <c:v>2.61</c:v>
                </c:pt>
                <c:pt idx="4">
                  <c:v>#N/A</c:v>
                </c:pt>
                <c:pt idx="5">
                  <c:v>2.66</c:v>
                </c:pt>
                <c:pt idx="6">
                  <c:v>#N/A</c:v>
                </c:pt>
                <c:pt idx="7">
                  <c:v>2.54</c:v>
                </c:pt>
                <c:pt idx="8">
                  <c:v>#N/A</c:v>
                </c:pt>
                <c:pt idx="9">
                  <c:v>2.2599999999999998</c:v>
                </c:pt>
              </c:numCache>
            </c:numRef>
          </c:val>
          <c:extLst>
            <c:ext xmlns:c16="http://schemas.microsoft.com/office/drawing/2014/chart" uri="{C3380CC4-5D6E-409C-BE32-E72D297353CC}">
              <c16:uniqueId val="{00000008-A0A6-428E-9D3C-F3E23F48BFC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7.17</c:v>
                </c:pt>
                <c:pt idx="2">
                  <c:v>#N/A</c:v>
                </c:pt>
                <c:pt idx="3">
                  <c:v>7.08</c:v>
                </c:pt>
                <c:pt idx="4">
                  <c:v>#N/A</c:v>
                </c:pt>
                <c:pt idx="5">
                  <c:v>6.91</c:v>
                </c:pt>
                <c:pt idx="6">
                  <c:v>#N/A</c:v>
                </c:pt>
                <c:pt idx="7">
                  <c:v>6.83</c:v>
                </c:pt>
                <c:pt idx="8">
                  <c:v>#N/A</c:v>
                </c:pt>
                <c:pt idx="9">
                  <c:v>6.65</c:v>
                </c:pt>
              </c:numCache>
            </c:numRef>
          </c:val>
          <c:extLst>
            <c:ext xmlns:c16="http://schemas.microsoft.com/office/drawing/2014/chart" uri="{C3380CC4-5D6E-409C-BE32-E72D297353CC}">
              <c16:uniqueId val="{00000009-A0A6-428E-9D3C-F3E23F48BF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9966</c:v>
                </c:pt>
                <c:pt idx="5">
                  <c:v>9851</c:v>
                </c:pt>
                <c:pt idx="8">
                  <c:v>9922</c:v>
                </c:pt>
                <c:pt idx="11">
                  <c:v>9863</c:v>
                </c:pt>
                <c:pt idx="14">
                  <c:v>9855</c:v>
                </c:pt>
              </c:numCache>
            </c:numRef>
          </c:val>
          <c:extLst>
            <c:ext xmlns:c16="http://schemas.microsoft.com/office/drawing/2014/chart" uri="{C3380CC4-5D6E-409C-BE32-E72D297353CC}">
              <c16:uniqueId val="{00000000-2D99-4355-BD2A-CC482DC113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99-4355-BD2A-CC482DC113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211</c:v>
                </c:pt>
                <c:pt idx="3">
                  <c:v>210</c:v>
                </c:pt>
                <c:pt idx="6">
                  <c:v>209</c:v>
                </c:pt>
                <c:pt idx="9">
                  <c:v>209</c:v>
                </c:pt>
                <c:pt idx="12">
                  <c:v>184</c:v>
                </c:pt>
              </c:numCache>
            </c:numRef>
          </c:val>
          <c:extLst>
            <c:ext xmlns:c16="http://schemas.microsoft.com/office/drawing/2014/chart" uri="{C3380CC4-5D6E-409C-BE32-E72D297353CC}">
              <c16:uniqueId val="{00000002-2D99-4355-BD2A-CC482DC113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173</c:v>
                </c:pt>
                <c:pt idx="3">
                  <c:v>0</c:v>
                </c:pt>
                <c:pt idx="6">
                  <c:v>0</c:v>
                </c:pt>
                <c:pt idx="9">
                  <c:v>0</c:v>
                </c:pt>
                <c:pt idx="12">
                  <c:v>0</c:v>
                </c:pt>
              </c:numCache>
            </c:numRef>
          </c:val>
          <c:extLst>
            <c:ext xmlns:c16="http://schemas.microsoft.com/office/drawing/2014/chart" uri="{C3380CC4-5D6E-409C-BE32-E72D297353CC}">
              <c16:uniqueId val="{00000003-2D99-4355-BD2A-CC482DC113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1835</c:v>
                </c:pt>
                <c:pt idx="3">
                  <c:v>1984</c:v>
                </c:pt>
                <c:pt idx="6">
                  <c:v>2101</c:v>
                </c:pt>
                <c:pt idx="9">
                  <c:v>2027</c:v>
                </c:pt>
                <c:pt idx="12">
                  <c:v>2090</c:v>
                </c:pt>
              </c:numCache>
            </c:numRef>
          </c:val>
          <c:extLst>
            <c:ext xmlns:c16="http://schemas.microsoft.com/office/drawing/2014/chart" uri="{C3380CC4-5D6E-409C-BE32-E72D297353CC}">
              <c16:uniqueId val="{00000004-2D99-4355-BD2A-CC482DC113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99-4355-BD2A-CC482DC113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99-4355-BD2A-CC482DC113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9813</c:v>
                </c:pt>
                <c:pt idx="3">
                  <c:v>9974</c:v>
                </c:pt>
                <c:pt idx="6">
                  <c:v>10160</c:v>
                </c:pt>
                <c:pt idx="9">
                  <c:v>10108</c:v>
                </c:pt>
                <c:pt idx="12">
                  <c:v>10276</c:v>
                </c:pt>
              </c:numCache>
            </c:numRef>
          </c:val>
          <c:extLst>
            <c:ext xmlns:c16="http://schemas.microsoft.com/office/drawing/2014/chart" uri="{C3380CC4-5D6E-409C-BE32-E72D297353CC}">
              <c16:uniqueId val="{00000007-2D99-4355-BD2A-CC482DC113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2066</c:v>
                </c:pt>
                <c:pt idx="2">
                  <c:v>#N/A</c:v>
                </c:pt>
                <c:pt idx="3">
                  <c:v>#N/A</c:v>
                </c:pt>
                <c:pt idx="4">
                  <c:v>2317</c:v>
                </c:pt>
                <c:pt idx="5">
                  <c:v>#N/A</c:v>
                </c:pt>
                <c:pt idx="6">
                  <c:v>#N/A</c:v>
                </c:pt>
                <c:pt idx="7">
                  <c:v>2548</c:v>
                </c:pt>
                <c:pt idx="8">
                  <c:v>#N/A</c:v>
                </c:pt>
                <c:pt idx="9">
                  <c:v>#N/A</c:v>
                </c:pt>
                <c:pt idx="10">
                  <c:v>2481</c:v>
                </c:pt>
                <c:pt idx="11">
                  <c:v>#N/A</c:v>
                </c:pt>
                <c:pt idx="12">
                  <c:v>#N/A</c:v>
                </c:pt>
                <c:pt idx="13">
                  <c:v>2695</c:v>
                </c:pt>
                <c:pt idx="14">
                  <c:v>#N/A</c:v>
                </c:pt>
              </c:numCache>
            </c:numRef>
          </c:val>
          <c:smooth val="0"/>
          <c:extLst>
            <c:ext xmlns:c16="http://schemas.microsoft.com/office/drawing/2014/chart" uri="{C3380CC4-5D6E-409C-BE32-E72D297353CC}">
              <c16:uniqueId val="{00000008-2D99-4355-BD2A-CC482DC113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98299</c:v>
                </c:pt>
                <c:pt idx="5">
                  <c:v>95979</c:v>
                </c:pt>
                <c:pt idx="8">
                  <c:v>91471</c:v>
                </c:pt>
                <c:pt idx="11">
                  <c:v>89022</c:v>
                </c:pt>
                <c:pt idx="14">
                  <c:v>91216</c:v>
                </c:pt>
              </c:numCache>
            </c:numRef>
          </c:val>
          <c:extLst>
            <c:ext xmlns:c16="http://schemas.microsoft.com/office/drawing/2014/chart" uri="{C3380CC4-5D6E-409C-BE32-E72D297353CC}">
              <c16:uniqueId val="{00000000-5C9B-4328-8BA5-2CF93557F6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17567</c:v>
                </c:pt>
                <c:pt idx="5">
                  <c:v>17254</c:v>
                </c:pt>
                <c:pt idx="8">
                  <c:v>16926</c:v>
                </c:pt>
                <c:pt idx="11">
                  <c:v>16553</c:v>
                </c:pt>
                <c:pt idx="14">
                  <c:v>15694</c:v>
                </c:pt>
              </c:numCache>
            </c:numRef>
          </c:val>
          <c:extLst>
            <c:ext xmlns:c16="http://schemas.microsoft.com/office/drawing/2014/chart" uri="{C3380CC4-5D6E-409C-BE32-E72D297353CC}">
              <c16:uniqueId val="{00000001-5C9B-4328-8BA5-2CF93557F6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15619</c:v>
                </c:pt>
                <c:pt idx="5">
                  <c:v>16713</c:v>
                </c:pt>
                <c:pt idx="8">
                  <c:v>18592</c:v>
                </c:pt>
                <c:pt idx="11">
                  <c:v>14395</c:v>
                </c:pt>
                <c:pt idx="14">
                  <c:v>12830</c:v>
                </c:pt>
              </c:numCache>
            </c:numRef>
          </c:val>
          <c:extLst>
            <c:ext xmlns:c16="http://schemas.microsoft.com/office/drawing/2014/chart" uri="{C3380CC4-5D6E-409C-BE32-E72D297353CC}">
              <c16:uniqueId val="{00000002-5C9B-4328-8BA5-2CF93557F6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9B-4328-8BA5-2CF93557F6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9B-4328-8BA5-2CF93557F6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9B-4328-8BA5-2CF93557F6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13687</c:v>
                </c:pt>
                <c:pt idx="3">
                  <c:v>13723</c:v>
                </c:pt>
                <c:pt idx="6">
                  <c:v>13562</c:v>
                </c:pt>
                <c:pt idx="9">
                  <c:v>13993</c:v>
                </c:pt>
                <c:pt idx="12">
                  <c:v>14225</c:v>
                </c:pt>
              </c:numCache>
            </c:numRef>
          </c:val>
          <c:extLst>
            <c:ext xmlns:c16="http://schemas.microsoft.com/office/drawing/2014/chart" uri="{C3380CC4-5D6E-409C-BE32-E72D297353CC}">
              <c16:uniqueId val="{00000006-5C9B-4328-8BA5-2CF93557F6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1555</c:v>
                </c:pt>
                <c:pt idx="3">
                  <c:v>0</c:v>
                </c:pt>
                <c:pt idx="6">
                  <c:v>0</c:v>
                </c:pt>
                <c:pt idx="9">
                  <c:v>0</c:v>
                </c:pt>
                <c:pt idx="12">
                  <c:v>0</c:v>
                </c:pt>
              </c:numCache>
            </c:numRef>
          </c:val>
          <c:extLst>
            <c:ext xmlns:c16="http://schemas.microsoft.com/office/drawing/2014/chart" uri="{C3380CC4-5D6E-409C-BE32-E72D297353CC}">
              <c16:uniqueId val="{00000007-5C9B-4328-8BA5-2CF93557F6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26355</c:v>
                </c:pt>
                <c:pt idx="3">
                  <c:v>27525</c:v>
                </c:pt>
                <c:pt idx="6">
                  <c:v>28061</c:v>
                </c:pt>
                <c:pt idx="9">
                  <c:v>25176</c:v>
                </c:pt>
                <c:pt idx="12">
                  <c:v>25556</c:v>
                </c:pt>
              </c:numCache>
            </c:numRef>
          </c:val>
          <c:extLst>
            <c:ext xmlns:c16="http://schemas.microsoft.com/office/drawing/2014/chart" uri="{C3380CC4-5D6E-409C-BE32-E72D297353CC}">
              <c16:uniqueId val="{00000008-5C9B-4328-8BA5-2CF93557F6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5</c:v>
                </c:pt>
                <c:pt idx="6">
                  <c:v>3</c:v>
                </c:pt>
                <c:pt idx="9">
                  <c:v>1</c:v>
                </c:pt>
                <c:pt idx="12">
                  <c:v>0</c:v>
                </c:pt>
              </c:numCache>
            </c:numRef>
          </c:val>
          <c:extLst>
            <c:ext xmlns:c16="http://schemas.microsoft.com/office/drawing/2014/chart" uri="{C3380CC4-5D6E-409C-BE32-E72D297353CC}">
              <c16:uniqueId val="{00000009-5C9B-4328-8BA5-2CF93557F6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111427</c:v>
                </c:pt>
                <c:pt idx="3">
                  <c:v>113182</c:v>
                </c:pt>
                <c:pt idx="6">
                  <c:v>109806</c:v>
                </c:pt>
                <c:pt idx="9">
                  <c:v>109699</c:v>
                </c:pt>
                <c:pt idx="12">
                  <c:v>116882</c:v>
                </c:pt>
              </c:numCache>
            </c:numRef>
          </c:val>
          <c:extLst>
            <c:ext xmlns:c16="http://schemas.microsoft.com/office/drawing/2014/chart" uri="{C3380CC4-5D6E-409C-BE32-E72D297353CC}">
              <c16:uniqueId val="{0000000A-5C9B-4328-8BA5-2CF93557F6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21547</c:v>
                </c:pt>
                <c:pt idx="2">
                  <c:v>#N/A</c:v>
                </c:pt>
                <c:pt idx="3">
                  <c:v>#N/A</c:v>
                </c:pt>
                <c:pt idx="4">
                  <c:v>24488</c:v>
                </c:pt>
                <c:pt idx="5">
                  <c:v>#N/A</c:v>
                </c:pt>
                <c:pt idx="6">
                  <c:v>#N/A</c:v>
                </c:pt>
                <c:pt idx="7">
                  <c:v>24442</c:v>
                </c:pt>
                <c:pt idx="8">
                  <c:v>#N/A</c:v>
                </c:pt>
                <c:pt idx="9">
                  <c:v>#N/A</c:v>
                </c:pt>
                <c:pt idx="10">
                  <c:v>28898</c:v>
                </c:pt>
                <c:pt idx="11">
                  <c:v>#N/A</c:v>
                </c:pt>
                <c:pt idx="12">
                  <c:v>#N/A</c:v>
                </c:pt>
                <c:pt idx="13">
                  <c:v>36922</c:v>
                </c:pt>
                <c:pt idx="14">
                  <c:v>#N/A</c:v>
                </c:pt>
              </c:numCache>
            </c:numRef>
          </c:val>
          <c:smooth val="0"/>
          <c:extLst>
            <c:ext xmlns:c16="http://schemas.microsoft.com/office/drawing/2014/chart" uri="{C3380CC4-5D6E-409C-BE32-E72D297353CC}">
              <c16:uniqueId val="{0000000B-5C9B-4328-8BA5-2CF93557F6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3927</c:v>
                </c:pt>
                <c:pt idx="1">
                  <c:v>2941</c:v>
                </c:pt>
                <c:pt idx="2">
                  <c:v>3020</c:v>
                </c:pt>
              </c:numCache>
            </c:numRef>
          </c:val>
          <c:extLst>
            <c:ext xmlns:c16="http://schemas.microsoft.com/office/drawing/2014/chart" uri="{C3380CC4-5D6E-409C-BE32-E72D297353CC}">
              <c16:uniqueId val="{00000000-8995-42B3-AB6C-7F3F5BD864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4544</c:v>
                </c:pt>
                <c:pt idx="1">
                  <c:v>3953</c:v>
                </c:pt>
                <c:pt idx="2">
                  <c:v>2538</c:v>
                </c:pt>
              </c:numCache>
            </c:numRef>
          </c:val>
          <c:extLst>
            <c:ext xmlns:c16="http://schemas.microsoft.com/office/drawing/2014/chart" uri="{C3380CC4-5D6E-409C-BE32-E72D297353CC}">
              <c16:uniqueId val="{00000001-8995-42B3-AB6C-7F3F5BD864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10807</c:v>
                </c:pt>
                <c:pt idx="1">
                  <c:v>9736</c:v>
                </c:pt>
                <c:pt idx="2">
                  <c:v>7822</c:v>
                </c:pt>
              </c:numCache>
            </c:numRef>
          </c:val>
          <c:extLst>
            <c:ext xmlns:c16="http://schemas.microsoft.com/office/drawing/2014/chart" uri="{C3380CC4-5D6E-409C-BE32-E72D297353CC}">
              <c16:uniqueId val="{00000002-8995-42B3-AB6C-7F3F5BD864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令和６年度は元利償還金及び公営企業債の元利償還金に対する繰入金の額が増加したことにより実質公債費率の分子の額は増加した。</a:t>
          </a:r>
        </a:p>
        <a:p>
          <a:r>
            <a:rPr kumimoji="1" lang="ja-JP" altLang="en-US" sz="1400">
              <a:latin typeface="ＭＳ ゴシック" pitchFamily="49" charset="-128"/>
              <a:ea typeface="ＭＳ ゴシック" pitchFamily="49" charset="-128"/>
            </a:rPr>
            <a:t>今後は建設事業実施に伴い元利償還金が増加していく見込みであることに加え、有利な地方債である合併特例債の償還が終了していくことにより、基準財政需要額算入見込額などの減少も見込まれることから、実質公債費比率は上昇していくもの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市債の現在高が増加したことに伴い、将来負担比率の分子全体としては増加となった。</a:t>
          </a:r>
        </a:p>
        <a:p>
          <a:r>
            <a:rPr kumimoji="1" lang="ja-JP" altLang="en-US" sz="1400">
              <a:latin typeface="ＭＳ ゴシック" pitchFamily="49" charset="-128"/>
              <a:ea typeface="ＭＳ ゴシック" pitchFamily="49" charset="-128"/>
            </a:rPr>
            <a:t>今後も建設事業の実施の影響から、地方債現在高は増加する見通しであり、新本庁舎の整備に伴う多額の基金取り崩しもあることから、当該比率は上昇していくと考えられる。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山口県山口市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億円の取り崩しを行ったことから、基金全体では、約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・第二次総合計画における政策課題に対し、財政調整基金や特定目的金を有効活用していくこととしており、基金残高は減少していく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・こども基金：こども支援施策の推進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・合併特例基金：市民の連帯の強化及び地域振興等の推進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・地域振興基金：市の開発振興のための建設事業及び地域振興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・庁舎建設基金：新本庁舎建設に要する経費等に充当するため、約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・合併特例基金：小学校施設長寿命化事業等に充当するため、約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・地域振興基金：法定外公共物整備助成事業等に充当するため、約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・合併特例基金：合併後の一体性の確立、地域全体の均衡ある発展および地域住民の福祉向上を図るといった、新市建設計画に掲げた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目的達成のために有効活用していくこととしており、残高は減少していくものと見込んでいる。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・第二次総合計画における政策課題に対し、財政調整基金や特定目的金を有効活用していくこととしており、基金残高は減少していく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ものと見込んでいる。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・今後、市債残高増加に伴う公債費の増が見込まれる中、これまでに実施した償還期間の圧縮等の影響額に対して基金を充当していく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こととしており、残高は減少していくものと見込んでいる。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185,982
183,457
1,023.22
108,539,608
107,239,725
731,497
49,676,255
116,881,951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単年度の比較では、基準財政収入額・需要額ともに増加したものの、需要額の増加幅が収入額の増加幅を上回り、財政力指数が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分母である経常一般財源歳入額については、臨時財政対策債が減少したのものの地方消費税交付金や地方特例交付金等により、全体では増加となっている。</a:t>
          </a:r>
        </a:p>
        <a:p>
          <a:r>
            <a:rPr kumimoji="1" lang="ja-JP" altLang="en-US" sz="1300">
              <a:latin typeface="ＭＳ Ｐゴシック" panose="020B0600070205080204" pitchFamily="50" charset="-128"/>
              <a:ea typeface="ＭＳ Ｐゴシック" panose="020B0600070205080204" pitchFamily="50" charset="-128"/>
            </a:rPr>
            <a:t>分子である経常経費充当一般財源については職員人件費や障害福祉サービス経常経費充当一般財源の伸びが経常一般財源歳入額の伸びを上回ったことから、経常収支比率は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152654</xdr:rowOff>
    </xdr:from>
    <xdr:to>
      <xdr:col>23</xdr:col>
      <xdr:colOff>133350</xdr:colOff>
      <xdr:row>66</xdr:row>
      <xdr:rowOff>77724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9690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65</xdr:row>
      <xdr:rowOff>152654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6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65</xdr:row>
      <xdr:rowOff>123698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664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114046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664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26924</xdr:rowOff>
    </xdr:from>
    <xdr:to>
      <xdr:col>23</xdr:col>
      <xdr:colOff>184150</xdr:colOff>
      <xdr:row>66</xdr:row>
      <xdr:rowOff>128524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94251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3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101854</xdr:rowOff>
    </xdr:from>
    <xdr:to>
      <xdr:col>19</xdr:col>
      <xdr:colOff>184150</xdr:colOff>
      <xdr:row>66</xdr:row>
      <xdr:rowOff>32004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16781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本市は類似団体内で著しく人口密度が低く、相対的に職員数が多くならざるを得ないことから、人件費を主な要因として、類似団体平均を上回っている。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今後も定員管理計画に基づき、適正な定員管理に努めるとともに、デジタル化の推進等により、市民サービスの向上と内部管理経費の節減に努めていく。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80989</xdr:rowOff>
    </xdr:from>
    <xdr:to>
      <xdr:col>23</xdr:col>
      <xdr:colOff>133350</xdr:colOff>
      <xdr:row>86</xdr:row>
      <xdr:rowOff>67162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54239"/>
          <a:ext cx="838200" cy="15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80989</xdr:rowOff>
    </xdr:from>
    <xdr:to>
      <xdr:col>19</xdr:col>
      <xdr:colOff>133350</xdr:colOff>
      <xdr:row>85</xdr:row>
      <xdr:rowOff>87128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54239"/>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156535</xdr:rowOff>
    </xdr:from>
    <xdr:to>
      <xdr:col>15</xdr:col>
      <xdr:colOff>82550</xdr:colOff>
      <xdr:row>85</xdr:row>
      <xdr:rowOff>87128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58335"/>
          <a:ext cx="889000" cy="1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171087</xdr:rowOff>
    </xdr:from>
    <xdr:to>
      <xdr:col>11</xdr:col>
      <xdr:colOff>31750</xdr:colOff>
      <xdr:row>84</xdr:row>
      <xdr:rowOff>156535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1437"/>
          <a:ext cx="889000" cy="1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16362</xdr:rowOff>
    </xdr:from>
    <xdr:to>
      <xdr:col>23</xdr:col>
      <xdr:colOff>184150</xdr:colOff>
      <xdr:row>86</xdr:row>
      <xdr:rowOff>117962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159889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30189</xdr:rowOff>
    </xdr:from>
    <xdr:to>
      <xdr:col>19</xdr:col>
      <xdr:colOff>184150</xdr:colOff>
      <xdr:row>85</xdr:row>
      <xdr:rowOff>131789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116566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89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36328</xdr:rowOff>
    </xdr:from>
    <xdr:to>
      <xdr:col>15</xdr:col>
      <xdr:colOff>133350</xdr:colOff>
      <xdr:row>85</xdr:row>
      <xdr:rowOff>137928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122705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9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105735</xdr:rowOff>
    </xdr:from>
    <xdr:to>
      <xdr:col>11</xdr:col>
      <xdr:colOff>82550</xdr:colOff>
      <xdr:row>85</xdr:row>
      <xdr:rowOff>35885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20662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9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120287</xdr:rowOff>
    </xdr:from>
    <xdr:to>
      <xdr:col>7</xdr:col>
      <xdr:colOff>31750</xdr:colOff>
      <xdr:row>84</xdr:row>
      <xdr:rowOff>50437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35214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今後も引き続き、適正な給与水準を維持できるよう努めていく。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11641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8435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446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11641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245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本市は広大な面積を有することから、類似団体内で著しく人口密度が低く、効率的な行政運営が困難であるため、相対的に職員数が多くならざるを得ないことを要因として、類似団体平均を上回っている。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今後も引き続き、定員管理計画に基づき、適正な定員管理に努めていく。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3651</xdr:rowOff>
    </xdr:from>
    <xdr:to>
      <xdr:col>81</xdr:col>
      <xdr:colOff>44450</xdr:colOff>
      <xdr:row>65</xdr:row>
      <xdr:rowOff>42863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47901"/>
          <a:ext cx="8382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3651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44885"/>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157004</xdr:rowOff>
    </xdr:from>
    <xdr:to>
      <xdr:col>72</xdr:col>
      <xdr:colOff>203200</xdr:colOff>
      <xdr:row>65</xdr:row>
      <xdr:rowOff>635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2980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144938</xdr:rowOff>
    </xdr:from>
    <xdr:to>
      <xdr:col>68</xdr:col>
      <xdr:colOff>152400</xdr:colOff>
      <xdr:row>64</xdr:row>
      <xdr:rowOff>157004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1773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163513</xdr:rowOff>
    </xdr:from>
    <xdr:to>
      <xdr:col>81</xdr:col>
      <xdr:colOff>95250</xdr:colOff>
      <xdr:row>65</xdr:row>
      <xdr:rowOff>93663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135590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0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124301</xdr:rowOff>
    </xdr:from>
    <xdr:to>
      <xdr:col>77</xdr:col>
      <xdr:colOff>95250</xdr:colOff>
      <xdr:row>65</xdr:row>
      <xdr:rowOff>54451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39228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83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106204</xdr:rowOff>
    </xdr:from>
    <xdr:to>
      <xdr:col>68</xdr:col>
      <xdr:colOff>203200</xdr:colOff>
      <xdr:row>65</xdr:row>
      <xdr:rowOff>36354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7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21131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6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94138</xdr:rowOff>
    </xdr:from>
    <xdr:to>
      <xdr:col>64</xdr:col>
      <xdr:colOff>152400</xdr:colOff>
      <xdr:row>65</xdr:row>
      <xdr:rowOff>24288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9065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単年度の比較では、分子については、元利償還金等の増により増額、分母については標準税収入額等及び普通交付税額の増により増額となったが、分母の増額以上に分子の増加幅が大きかったため、</a:t>
          </a:r>
          <a:r>
            <a:rPr kumimoji="1" lang="en-US" altLang="ja-JP" sz="1200">
              <a:latin typeface="ＭＳ Ｐゴシック" panose="020B0600070205080204" pitchFamily="50" charset="-128"/>
              <a:ea typeface="ＭＳ Ｐゴシック" panose="020B0600070205080204" pitchFamily="50" charset="-128"/>
            </a:rPr>
            <a:t>0.33</a:t>
          </a:r>
          <a:r>
            <a:rPr kumimoji="1" lang="ja-JP" altLang="en-US" sz="1200">
              <a:latin typeface="ＭＳ Ｐゴシック" panose="020B0600070205080204" pitchFamily="50" charset="-128"/>
              <a:ea typeface="ＭＳ Ｐゴシック" panose="020B0600070205080204" pitchFamily="50" charset="-128"/>
            </a:rPr>
            <a:t>ポイントの増となった。３か年平均では、算定から外れる令和３年度の単年度数値（</a:t>
          </a:r>
          <a:r>
            <a:rPr kumimoji="1" lang="en-US" altLang="ja-JP" sz="1200">
              <a:latin typeface="ＭＳ Ｐゴシック" panose="020B0600070205080204" pitchFamily="50" charset="-128"/>
              <a:ea typeface="ＭＳ Ｐゴシック" panose="020B0600070205080204" pitchFamily="50" charset="-128"/>
            </a:rPr>
            <a:t>5.75</a:t>
          </a:r>
          <a:r>
            <a:rPr kumimoji="1" lang="ja-JP" altLang="en-US" sz="1200">
              <a:latin typeface="ＭＳ Ｐゴシック" panose="020B0600070205080204" pitchFamily="50" charset="-128"/>
              <a:ea typeface="ＭＳ Ｐゴシック" panose="020B0600070205080204" pitchFamily="50" charset="-128"/>
            </a:rPr>
            <a:t>）が算定から外れたことにより、前年度と比較して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った。今後は、建設事業の実施に伴い元利償還金が増加していく見込みであることに加え、有利な地方債である合併特例債の償還が終了していくことにより、基準財政需要額算入額の減少が見込まれることから、実質公債費比率は上昇していくものと考えら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162378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688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139398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104926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81945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年度は前年度と比較して、分子については、地方債の現在高が増加したため増額、分母については標準財政規模が増加したため増額となったが、分母の増額以上に分子の増加幅が大きかったため、</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ポイントの増となった。今後も、建設事業実施の影響から数年間は地方債現在高の大幅な減少は見通せず、多額の基金取り崩しが必要となる状況が見込まれることなどから、さらに比率が上昇すると考えられ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126909</xdr:rowOff>
    </xdr:from>
    <xdr:to>
      <xdr:col>81</xdr:col>
      <xdr:colOff>44450</xdr:colOff>
      <xdr:row>22</xdr:row>
      <xdr:rowOff>80464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555909"/>
          <a:ext cx="838200" cy="29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127726</xdr:rowOff>
    </xdr:from>
    <xdr:to>
      <xdr:col>77</xdr:col>
      <xdr:colOff>44450</xdr:colOff>
      <xdr:row>20</xdr:row>
      <xdr:rowOff>126909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385276"/>
          <a:ext cx="889000" cy="17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101872</xdr:rowOff>
    </xdr:from>
    <xdr:to>
      <xdr:col>72</xdr:col>
      <xdr:colOff>203200</xdr:colOff>
      <xdr:row>19</xdr:row>
      <xdr:rowOff>127726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5942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20864</xdr:rowOff>
    </xdr:from>
    <xdr:to>
      <xdr:col>68</xdr:col>
      <xdr:colOff>152400</xdr:colOff>
      <xdr:row>19</xdr:row>
      <xdr:rowOff>101872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278414"/>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29664</xdr:rowOff>
    </xdr:from>
    <xdr:to>
      <xdr:col>81</xdr:col>
      <xdr:colOff>95250</xdr:colOff>
      <xdr:row>22</xdr:row>
      <xdr:rowOff>131264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8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96991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69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76109</xdr:rowOff>
    </xdr:from>
    <xdr:to>
      <xdr:col>77</xdr:col>
      <xdr:colOff>95250</xdr:colOff>
      <xdr:row>21</xdr:row>
      <xdr:rowOff>6259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5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162486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59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76926</xdr:rowOff>
    </xdr:from>
    <xdr:to>
      <xdr:col>73</xdr:col>
      <xdr:colOff>44450</xdr:colOff>
      <xdr:row>20</xdr:row>
      <xdr:rowOff>7076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163303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2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51072</xdr:rowOff>
    </xdr:from>
    <xdr:to>
      <xdr:col>68</xdr:col>
      <xdr:colOff>203200</xdr:colOff>
      <xdr:row>19</xdr:row>
      <xdr:rowOff>152672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137449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141514</xdr:rowOff>
    </xdr:from>
    <xdr:to>
      <xdr:col>64</xdr:col>
      <xdr:colOff>152400</xdr:colOff>
      <xdr:row>19</xdr:row>
      <xdr:rowOff>71664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56441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185,982
183,457
1,023.22
108,539,608
107,239,725
731,497
49,676,255
116,881,951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適正な定員管理を行っているが、類似団体内で著しく人口密度が低く、相対的に職員数が多くならざるを得ないことのほか、近年の退職者の増加に伴う退職手当の増により、類似団体平均を上回る</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39</xdr:row>
      <xdr:rowOff>97065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203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39</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20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61685</xdr:rowOff>
    </xdr:from>
    <xdr:to>
      <xdr:col>15</xdr:col>
      <xdr:colOff>98425</xdr:colOff>
      <xdr:row>39</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767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39</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767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46265</xdr:rowOff>
    </xdr:from>
    <xdr:to>
      <xdr:col>24</xdr:col>
      <xdr:colOff>76200</xdr:colOff>
      <xdr:row>39</xdr:row>
      <xdr:rowOff>147865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18342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54428</xdr:rowOff>
    </xdr:from>
    <xdr:to>
      <xdr:col>20</xdr:col>
      <xdr:colOff>38100</xdr:colOff>
      <xdr:row>38</xdr:row>
      <xdr:rowOff>156028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140805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35378</xdr:rowOff>
    </xdr:from>
    <xdr:to>
      <xdr:col>15</xdr:col>
      <xdr:colOff>149225</xdr:colOff>
      <xdr:row>39</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121755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97262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公債費や人件費の割合が高いことに加え、財政運営計画に基づき、内部管理経費の縮減に取り組んできたことから、類似団体平均を下回る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今後も引き続き、物件費の縮減に努めていく。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100330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15</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81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66040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公債費や人件費の割合が高いことから、類似団体と比較すると、数値は平均値を下回る</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％となっており、今後も社会情勢の変化や市としての役割を踏まえ、適正な執行に努めていく。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69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公債費や人件費の割合が高いことに加え、特別会計、企業会計への操出については基準内の操出を原則とし、特別会計等の健全化に取り組んできたことから、類似団体平均を下回る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今後も繰出金等の縮減に努めていく。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83457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16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61685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58</xdr:row>
      <xdr:rowOff>148772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62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49184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133549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3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公債費や人件費の割合が高いことに加え、補助金見直し基準に基づき、適正な執行に努めてきたことから、類似団体平均を下回る</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75293</xdr:rowOff>
    </xdr:from>
    <xdr:to>
      <xdr:col>82</xdr:col>
      <xdr:colOff>107950</xdr:colOff>
      <xdr:row>35</xdr:row>
      <xdr:rowOff>118836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0760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35</xdr:row>
      <xdr:rowOff>129722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119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35</xdr:row>
      <xdr:rowOff>129722</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08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35</xdr:row>
      <xdr:rowOff>86178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08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24493</xdr:rowOff>
    </xdr:from>
    <xdr:to>
      <xdr:col>82</xdr:col>
      <xdr:colOff>158750</xdr:colOff>
      <xdr:row>35</xdr:row>
      <xdr:rowOff>126093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41020</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68036</xdr:rowOff>
    </xdr:from>
    <xdr:to>
      <xdr:col>78</xdr:col>
      <xdr:colOff>120650</xdr:colOff>
      <xdr:row>35</xdr:row>
      <xdr:rowOff>169636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8363</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78922</xdr:rowOff>
    </xdr:from>
    <xdr:to>
      <xdr:col>74</xdr:col>
      <xdr:colOff>31750</xdr:colOff>
      <xdr:row>36</xdr:row>
      <xdr:rowOff>9072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19249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支払利息の縮減に向け、償還期間を圧縮した借り入れ等を実施してきたため、単年度の公債費が増加してきていることや、平成１７年度の合併以降、合併特例債を活用した事業を多数行ってきていること、近年、建設事業が集中したこと等により、類似団体平均を上回る</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将来の財政見通しを踏まえ、建設事業の平準化や事業費の圧縮などにより、公債費の縮減に努めていく。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123189</xdr:rowOff>
    </xdr:from>
    <xdr:to>
      <xdr:col>24</xdr:col>
      <xdr:colOff>25400</xdr:colOff>
      <xdr:row>81</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4010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153670</xdr:rowOff>
    </xdr:from>
    <xdr:to>
      <xdr:col>19</xdr:col>
      <xdr:colOff>187325</xdr:colOff>
      <xdr:row>82</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404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92711</xdr:rowOff>
    </xdr:from>
    <xdr:to>
      <xdr:col>15</xdr:col>
      <xdr:colOff>98425</xdr:colOff>
      <xdr:row>82</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9801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92711</xdr:rowOff>
    </xdr:from>
    <xdr:to>
      <xdr:col>11</xdr:col>
      <xdr:colOff>9525</xdr:colOff>
      <xdr:row>82</xdr:row>
      <xdr:rowOff>5080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9801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72389</xdr:rowOff>
    </xdr:from>
    <xdr:to>
      <xdr:col>24</xdr:col>
      <xdr:colOff>76200</xdr:colOff>
      <xdr:row>82</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152416</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102870</xdr:rowOff>
    </xdr:from>
    <xdr:to>
      <xdr:col>20</xdr:col>
      <xdr:colOff>38100</xdr:colOff>
      <xdr:row>82</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17797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407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133350</xdr:rowOff>
    </xdr:from>
    <xdr:to>
      <xdr:col>15</xdr:col>
      <xdr:colOff>149225</xdr:colOff>
      <xdr:row>82</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41911</xdr:rowOff>
    </xdr:from>
    <xdr:to>
      <xdr:col>11</xdr:col>
      <xdr:colOff>60325</xdr:colOff>
      <xdr:row>81</xdr:row>
      <xdr:rowOff>143511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128288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125730</xdr:rowOff>
    </xdr:from>
    <xdr:to>
      <xdr:col>6</xdr:col>
      <xdr:colOff>171450</xdr:colOff>
      <xdr:row>82</xdr:row>
      <xdr:rowOff>55880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40657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公債費の割合が類似団体と比較して高いことから、類似団体平均と比較して下回っているが、今後も引き続き定員管理や内部管理経費の縮減等、適正な執行に努めていく。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0289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86995</xdr:rowOff>
    </xdr:from>
    <xdr:to>
      <xdr:col>78</xdr:col>
      <xdr:colOff>69850</xdr:colOff>
      <xdr:row>75</xdr:row>
      <xdr:rowOff>144145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9457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41275</xdr:rowOff>
    </xdr:from>
    <xdr:to>
      <xdr:col>73</xdr:col>
      <xdr:colOff>180975</xdr:colOff>
      <xdr:row>75</xdr:row>
      <xdr:rowOff>86995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285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41275</xdr:rowOff>
    </xdr:from>
    <xdr:to>
      <xdr:col>69</xdr:col>
      <xdr:colOff>92075</xdr:colOff>
      <xdr:row>75</xdr:row>
      <xdr:rowOff>81280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72857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59055</xdr:rowOff>
    </xdr:from>
    <xdr:to>
      <xdr:col>82</xdr:col>
      <xdr:colOff>158750</xdr:colOff>
      <xdr:row>76</xdr:row>
      <xdr:rowOff>160655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75582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3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36195</xdr:rowOff>
    </xdr:from>
    <xdr:to>
      <xdr:col>74</xdr:col>
      <xdr:colOff>31750</xdr:colOff>
      <xdr:row>75</xdr:row>
      <xdr:rowOff>137795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147972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6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161925</xdr:rowOff>
    </xdr:from>
    <xdr:to>
      <xdr:col>69</xdr:col>
      <xdr:colOff>142875</xdr:colOff>
      <xdr:row>74</xdr:row>
      <xdr:rowOff>92075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102252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47981</xdr:rowOff>
    </xdr:from>
    <xdr:to>
      <xdr:col>29</xdr:col>
      <xdr:colOff>127000</xdr:colOff>
      <xdr:row>13</xdr:row>
      <xdr:rowOff>121514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53006"/>
          <a:ext cx="647700" cy="24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121514</xdr:rowOff>
    </xdr:from>
    <xdr:to>
      <xdr:col>26</xdr:col>
      <xdr:colOff>50800</xdr:colOff>
      <xdr:row>14</xdr:row>
      <xdr:rowOff>12624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97989"/>
          <a:ext cx="698500" cy="6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12624</xdr:rowOff>
    </xdr:from>
    <xdr:to>
      <xdr:col>22</xdr:col>
      <xdr:colOff>114300</xdr:colOff>
      <xdr:row>14</xdr:row>
      <xdr:rowOff>58191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0549"/>
          <a:ext cx="698500" cy="4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54267</xdr:rowOff>
    </xdr:from>
    <xdr:to>
      <xdr:col>18</xdr:col>
      <xdr:colOff>177800</xdr:colOff>
      <xdr:row>14</xdr:row>
      <xdr:rowOff>58191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02192"/>
          <a:ext cx="69850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168631</xdr:rowOff>
    </xdr:from>
    <xdr:to>
      <xdr:col>29</xdr:col>
      <xdr:colOff>177800</xdr:colOff>
      <xdr:row>12</xdr:row>
      <xdr:rowOff>98781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0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13708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4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70714</xdr:rowOff>
    </xdr:from>
    <xdr:to>
      <xdr:col>26</xdr:col>
      <xdr:colOff>101600</xdr:colOff>
      <xdr:row>14</xdr:row>
      <xdr:rowOff>864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11041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133274</xdr:rowOff>
    </xdr:from>
    <xdr:to>
      <xdr:col>22</xdr:col>
      <xdr:colOff>165100</xdr:colOff>
      <xdr:row>14</xdr:row>
      <xdr:rowOff>63424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0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73601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7391</xdr:rowOff>
    </xdr:from>
    <xdr:to>
      <xdr:col>19</xdr:col>
      <xdr:colOff>38100</xdr:colOff>
      <xdr:row>14</xdr:row>
      <xdr:rowOff>108991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119168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3467</xdr:rowOff>
    </xdr:from>
    <xdr:to>
      <xdr:col>15</xdr:col>
      <xdr:colOff>101600</xdr:colOff>
      <xdr:row>14</xdr:row>
      <xdr:rowOff>105067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5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115244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2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13157</xdr:rowOff>
    </xdr:from>
    <xdr:to>
      <xdr:col>29</xdr:col>
      <xdr:colOff>127000</xdr:colOff>
      <xdr:row>35</xdr:row>
      <xdr:rowOff>61011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23507"/>
          <a:ext cx="647700" cy="4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50229</xdr:rowOff>
    </xdr:from>
    <xdr:to>
      <xdr:col>26</xdr:col>
      <xdr:colOff>50800</xdr:colOff>
      <xdr:row>35</xdr:row>
      <xdr:rowOff>61011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60579"/>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50229</xdr:rowOff>
    </xdr:from>
    <xdr:to>
      <xdr:col>22</xdr:col>
      <xdr:colOff>114300</xdr:colOff>
      <xdr:row>35</xdr:row>
      <xdr:rowOff>99568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60579"/>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99568</xdr:rowOff>
    </xdr:from>
    <xdr:to>
      <xdr:col>18</xdr:col>
      <xdr:colOff>177800</xdr:colOff>
      <xdr:row>35</xdr:row>
      <xdr:rowOff>152489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09918"/>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305257</xdr:rowOff>
    </xdr:from>
    <xdr:to>
      <xdr:col>29</xdr:col>
      <xdr:colOff>177800</xdr:colOff>
      <xdr:row>35</xdr:row>
      <xdr:rowOff>63957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150334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10211</xdr:rowOff>
    </xdr:from>
    <xdr:to>
      <xdr:col>26</xdr:col>
      <xdr:colOff>101600</xdr:colOff>
      <xdr:row>35</xdr:row>
      <xdr:rowOff>111811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121988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342329</xdr:rowOff>
    </xdr:from>
    <xdr:to>
      <xdr:col>22</xdr:col>
      <xdr:colOff>165100</xdr:colOff>
      <xdr:row>35</xdr:row>
      <xdr:rowOff>101029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0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111205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7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48768</xdr:rowOff>
    </xdr:from>
    <xdr:to>
      <xdr:col>19</xdr:col>
      <xdr:colOff>38100</xdr:colOff>
      <xdr:row>35</xdr:row>
      <xdr:rowOff>150368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5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160545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101689</xdr:rowOff>
    </xdr:from>
    <xdr:to>
      <xdr:col>15</xdr:col>
      <xdr:colOff>101600</xdr:colOff>
      <xdr:row>35</xdr:row>
      <xdr:rowOff>203289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213466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185,982
183,457
1,023.22
108,539,608
107,239,725
731,497
49,676,255
116,881,951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43688</xdr:rowOff>
    </xdr:from>
    <xdr:to>
      <xdr:col>24</xdr:col>
      <xdr:colOff>63500</xdr:colOff>
      <xdr:row>33</xdr:row>
      <xdr:rowOff>10808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58638"/>
          <a:ext cx="838200" cy="3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68300</xdr:rowOff>
    </xdr:from>
    <xdr:to>
      <xdr:col>19</xdr:col>
      <xdr:colOff>177800</xdr:colOff>
      <xdr:row>33</xdr:row>
      <xdr:rowOff>10808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54700"/>
          <a:ext cx="8890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68300</xdr:rowOff>
    </xdr:from>
    <xdr:to>
      <xdr:col>15</xdr:col>
      <xdr:colOff>50800</xdr:colOff>
      <xdr:row>33</xdr:row>
      <xdr:rowOff>3950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54700"/>
          <a:ext cx="889000" cy="10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3950</xdr:rowOff>
    </xdr:from>
    <xdr:to>
      <xdr:col>10</xdr:col>
      <xdr:colOff>114300</xdr:colOff>
      <xdr:row>33</xdr:row>
      <xdr:rowOff>37402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61800"/>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164338</xdr:rowOff>
    </xdr:from>
    <xdr:to>
      <xdr:col>24</xdr:col>
      <xdr:colOff>114300</xdr:colOff>
      <xdr:row>31</xdr:row>
      <xdr:rowOff>94488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5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131458</xdr:rowOff>
    </xdr:from>
    <xdr:to>
      <xdr:col>20</xdr:col>
      <xdr:colOff>38100</xdr:colOff>
      <xdr:row>33</xdr:row>
      <xdr:rowOff>61608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1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78135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9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17500</xdr:rowOff>
    </xdr:from>
    <xdr:to>
      <xdr:col>15</xdr:col>
      <xdr:colOff>101600</xdr:colOff>
      <xdr:row>32</xdr:row>
      <xdr:rowOff>119100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135627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124600</xdr:rowOff>
    </xdr:from>
    <xdr:to>
      <xdr:col>10</xdr:col>
      <xdr:colOff>165100</xdr:colOff>
      <xdr:row>33</xdr:row>
      <xdr:rowOff>54750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71277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158052</xdr:rowOff>
    </xdr:from>
    <xdr:to>
      <xdr:col>6</xdr:col>
      <xdr:colOff>38100</xdr:colOff>
      <xdr:row>33</xdr:row>
      <xdr:rowOff>88202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104729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1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162136</xdr:rowOff>
    </xdr:from>
    <xdr:to>
      <xdr:col>24</xdr:col>
      <xdr:colOff>63500</xdr:colOff>
      <xdr:row>56</xdr:row>
      <xdr:rowOff>70745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91886"/>
          <a:ext cx="838200" cy="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40570</xdr:rowOff>
    </xdr:from>
    <xdr:to>
      <xdr:col>19</xdr:col>
      <xdr:colOff>177800</xdr:colOff>
      <xdr:row>56</xdr:row>
      <xdr:rowOff>70745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4177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40570</xdr:rowOff>
    </xdr:from>
    <xdr:to>
      <xdr:col>15</xdr:col>
      <xdr:colOff>50800</xdr:colOff>
      <xdr:row>56</xdr:row>
      <xdr:rowOff>148795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1770"/>
          <a:ext cx="889000" cy="10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148795</xdr:rowOff>
    </xdr:from>
    <xdr:to>
      <xdr:col>10</xdr:col>
      <xdr:colOff>114300</xdr:colOff>
      <xdr:row>57</xdr:row>
      <xdr:rowOff>168684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49995"/>
          <a:ext cx="8890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111336</xdr:rowOff>
    </xdr:from>
    <xdr:to>
      <xdr:col>24</xdr:col>
      <xdr:colOff>114300</xdr:colOff>
      <xdr:row>56</xdr:row>
      <xdr:rowOff>41486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134213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19945</xdr:rowOff>
    </xdr:from>
    <xdr:to>
      <xdr:col>20</xdr:col>
      <xdr:colOff>38100</xdr:colOff>
      <xdr:row>56</xdr:row>
      <xdr:rowOff>121545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138072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161220</xdr:rowOff>
    </xdr:from>
    <xdr:to>
      <xdr:col>15</xdr:col>
      <xdr:colOff>101600</xdr:colOff>
      <xdr:row>56</xdr:row>
      <xdr:rowOff>91370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107897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97995</xdr:rowOff>
    </xdr:from>
    <xdr:to>
      <xdr:col>10</xdr:col>
      <xdr:colOff>165100</xdr:colOff>
      <xdr:row>57</xdr:row>
      <xdr:rowOff>28145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44672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117884</xdr:rowOff>
    </xdr:from>
    <xdr:to>
      <xdr:col>6</xdr:col>
      <xdr:colOff>38100</xdr:colOff>
      <xdr:row>58</xdr:row>
      <xdr:rowOff>48034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39161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8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122859</xdr:rowOff>
    </xdr:from>
    <xdr:to>
      <xdr:col>24</xdr:col>
      <xdr:colOff>63500</xdr:colOff>
      <xdr:row>77</xdr:row>
      <xdr:rowOff>156617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24509"/>
          <a:ext cx="8382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141909</xdr:rowOff>
    </xdr:from>
    <xdr:to>
      <xdr:col>19</xdr:col>
      <xdr:colOff>177800</xdr:colOff>
      <xdr:row>77</xdr:row>
      <xdr:rowOff>156617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43559"/>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137871</xdr:rowOff>
    </xdr:from>
    <xdr:to>
      <xdr:col>15</xdr:col>
      <xdr:colOff>50800</xdr:colOff>
      <xdr:row>77</xdr:row>
      <xdr:rowOff>141909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39521"/>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137871</xdr:rowOff>
    </xdr:from>
    <xdr:to>
      <xdr:col>10</xdr:col>
      <xdr:colOff>114300</xdr:colOff>
      <xdr:row>77</xdr:row>
      <xdr:rowOff>142520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3952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72059</xdr:rowOff>
    </xdr:from>
    <xdr:to>
      <xdr:col>24</xdr:col>
      <xdr:colOff>114300</xdr:colOff>
      <xdr:row>78</xdr:row>
      <xdr:rowOff>2209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50486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105817</xdr:rowOff>
    </xdr:from>
    <xdr:to>
      <xdr:col>20</xdr:col>
      <xdr:colOff>38100</xdr:colOff>
      <xdr:row>78</xdr:row>
      <xdr:rowOff>35967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27094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91109</xdr:rowOff>
    </xdr:from>
    <xdr:to>
      <xdr:col>15</xdr:col>
      <xdr:colOff>101600</xdr:colOff>
      <xdr:row>78</xdr:row>
      <xdr:rowOff>21259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37786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6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87071</xdr:rowOff>
    </xdr:from>
    <xdr:to>
      <xdr:col>10</xdr:col>
      <xdr:colOff>165100</xdr:colOff>
      <xdr:row>78</xdr:row>
      <xdr:rowOff>17221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33748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91720</xdr:rowOff>
    </xdr:from>
    <xdr:to>
      <xdr:col>6</xdr:col>
      <xdr:colOff>38100</xdr:colOff>
      <xdr:row>78</xdr:row>
      <xdr:rowOff>21870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38397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19749</xdr:rowOff>
    </xdr:from>
    <xdr:to>
      <xdr:col>24</xdr:col>
      <xdr:colOff>63500</xdr:colOff>
      <xdr:row>97</xdr:row>
      <xdr:rowOff>33020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50399"/>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33020</xdr:rowOff>
    </xdr:from>
    <xdr:to>
      <xdr:col>19</xdr:col>
      <xdr:colOff>177800</xdr:colOff>
      <xdr:row>98</xdr:row>
      <xdr:rowOff>19011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63670"/>
          <a:ext cx="889000" cy="15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163970</xdr:rowOff>
    </xdr:from>
    <xdr:to>
      <xdr:col>15</xdr:col>
      <xdr:colOff>50800</xdr:colOff>
      <xdr:row>98</xdr:row>
      <xdr:rowOff>19011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23170"/>
          <a:ext cx="889000" cy="19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163970</xdr:rowOff>
    </xdr:from>
    <xdr:to>
      <xdr:col>10</xdr:col>
      <xdr:colOff>114300</xdr:colOff>
      <xdr:row>99</xdr:row>
      <xdr:rowOff>18338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3170"/>
          <a:ext cx="889000" cy="3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140399</xdr:rowOff>
    </xdr:from>
    <xdr:to>
      <xdr:col>24</xdr:col>
      <xdr:colOff>114300</xdr:colOff>
      <xdr:row>97</xdr:row>
      <xdr:rowOff>70549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118826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153670</xdr:rowOff>
    </xdr:from>
    <xdr:to>
      <xdr:col>20</xdr:col>
      <xdr:colOff>38100</xdr:colOff>
      <xdr:row>97</xdr:row>
      <xdr:rowOff>83820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74947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0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139661</xdr:rowOff>
    </xdr:from>
    <xdr:to>
      <xdr:col>15</xdr:col>
      <xdr:colOff>101600</xdr:colOff>
      <xdr:row>98</xdr:row>
      <xdr:rowOff>69811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60938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113170</xdr:rowOff>
    </xdr:from>
    <xdr:to>
      <xdr:col>10</xdr:col>
      <xdr:colOff>165100</xdr:colOff>
      <xdr:row>97</xdr:row>
      <xdr:rowOff>43320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34447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138988</xdr:rowOff>
    </xdr:from>
    <xdr:to>
      <xdr:col>6</xdr:col>
      <xdr:colOff>38100</xdr:colOff>
      <xdr:row>99</xdr:row>
      <xdr:rowOff>69138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60265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96897</xdr:rowOff>
    </xdr:from>
    <xdr:to>
      <xdr:col>55</xdr:col>
      <xdr:colOff>0</xdr:colOff>
      <xdr:row>36</xdr:row>
      <xdr:rowOff>156660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69097"/>
          <a:ext cx="8382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98280</xdr:rowOff>
    </xdr:from>
    <xdr:to>
      <xdr:col>50</xdr:col>
      <xdr:colOff>114300</xdr:colOff>
      <xdr:row>36</xdr:row>
      <xdr:rowOff>156660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70480"/>
          <a:ext cx="889000" cy="5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98280</xdr:rowOff>
    </xdr:from>
    <xdr:to>
      <xdr:col>45</xdr:col>
      <xdr:colOff>177800</xdr:colOff>
      <xdr:row>36</xdr:row>
      <xdr:rowOff>127072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70480"/>
          <a:ext cx="889000" cy="2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35208</xdr:rowOff>
    </xdr:from>
    <xdr:to>
      <xdr:col>41</xdr:col>
      <xdr:colOff>50800</xdr:colOff>
      <xdr:row>36</xdr:row>
      <xdr:rowOff>127072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78708"/>
          <a:ext cx="889000" cy="11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46097</xdr:rowOff>
    </xdr:from>
    <xdr:to>
      <xdr:col>55</xdr:col>
      <xdr:colOff>50800</xdr:colOff>
      <xdr:row>36</xdr:row>
      <xdr:rowOff>147697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1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68974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105860</xdr:rowOff>
    </xdr:from>
    <xdr:to>
      <xdr:col>50</xdr:col>
      <xdr:colOff>165100</xdr:colOff>
      <xdr:row>37</xdr:row>
      <xdr:rowOff>36010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52537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47480</xdr:rowOff>
    </xdr:from>
    <xdr:to>
      <xdr:col>46</xdr:col>
      <xdr:colOff>38100</xdr:colOff>
      <xdr:row>36</xdr:row>
      <xdr:rowOff>149080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165607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76272</xdr:rowOff>
    </xdr:from>
    <xdr:to>
      <xdr:col>41</xdr:col>
      <xdr:colOff>101600</xdr:colOff>
      <xdr:row>37</xdr:row>
      <xdr:rowOff>6422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22949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155858</xdr:rowOff>
    </xdr:from>
    <xdr:to>
      <xdr:col>36</xdr:col>
      <xdr:colOff>165100</xdr:colOff>
      <xdr:row>30</xdr:row>
      <xdr:rowOff>86008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102535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0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53224</xdr:rowOff>
    </xdr:from>
    <xdr:to>
      <xdr:col>55</xdr:col>
      <xdr:colOff>0</xdr:colOff>
      <xdr:row>54</xdr:row>
      <xdr:rowOff>57284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797174"/>
          <a:ext cx="838200" cy="5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57284</xdr:rowOff>
    </xdr:from>
    <xdr:to>
      <xdr:col>50</xdr:col>
      <xdr:colOff>114300</xdr:colOff>
      <xdr:row>55</xdr:row>
      <xdr:rowOff>149094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315584"/>
          <a:ext cx="889000" cy="26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14220</xdr:rowOff>
    </xdr:from>
    <xdr:to>
      <xdr:col>45</xdr:col>
      <xdr:colOff>177800</xdr:colOff>
      <xdr:row>55</xdr:row>
      <xdr:rowOff>149094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4397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121651</xdr:rowOff>
    </xdr:from>
    <xdr:to>
      <xdr:col>41</xdr:col>
      <xdr:colOff>50800</xdr:colOff>
      <xdr:row>55</xdr:row>
      <xdr:rowOff>14220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037051"/>
          <a:ext cx="889000" cy="40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2424</xdr:rowOff>
    </xdr:from>
    <xdr:to>
      <xdr:col>55</xdr:col>
      <xdr:colOff>50800</xdr:colOff>
      <xdr:row>51</xdr:row>
      <xdr:rowOff>104024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7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126901</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69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6484</xdr:rowOff>
    </xdr:from>
    <xdr:to>
      <xdr:col>50</xdr:col>
      <xdr:colOff>165100</xdr:colOff>
      <xdr:row>54</xdr:row>
      <xdr:rowOff>108084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124611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98294</xdr:rowOff>
    </xdr:from>
    <xdr:to>
      <xdr:col>46</xdr:col>
      <xdr:colOff>38100</xdr:colOff>
      <xdr:row>56</xdr:row>
      <xdr:rowOff>28444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44971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134870</xdr:rowOff>
    </xdr:from>
    <xdr:to>
      <xdr:col>41</xdr:col>
      <xdr:colOff>101600</xdr:colOff>
      <xdr:row>55</xdr:row>
      <xdr:rowOff>65020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81547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6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70851</xdr:rowOff>
    </xdr:from>
    <xdr:to>
      <xdr:col>36</xdr:col>
      <xdr:colOff>165100</xdr:colOff>
      <xdr:row>53</xdr:row>
      <xdr:rowOff>1001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9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17528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76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43185</xdr:rowOff>
    </xdr:from>
    <xdr:to>
      <xdr:col>54</xdr:col>
      <xdr:colOff>189865</xdr:colOff>
      <xdr:row>78</xdr:row>
      <xdr:rowOff>132316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730485"/>
          <a:ext cx="1270" cy="77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136143</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132316</xdr:rowOff>
    </xdr:from>
    <xdr:to>
      <xdr:col>55</xdr:col>
      <xdr:colOff>88900</xdr:colOff>
      <xdr:row>78</xdr:row>
      <xdr:rowOff>132316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161312</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43185</xdr:rowOff>
    </xdr:from>
    <xdr:to>
      <xdr:col>55</xdr:col>
      <xdr:colOff>88900</xdr:colOff>
      <xdr:row>74</xdr:row>
      <xdr:rowOff>43185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730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169738</xdr:rowOff>
    </xdr:from>
    <xdr:to>
      <xdr:col>55</xdr:col>
      <xdr:colOff>0</xdr:colOff>
      <xdr:row>77</xdr:row>
      <xdr:rowOff>80080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99938"/>
          <a:ext cx="838200" cy="8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48513</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0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70086</xdr:rowOff>
    </xdr:from>
    <xdr:to>
      <xdr:col>55</xdr:col>
      <xdr:colOff>50800</xdr:colOff>
      <xdr:row>78</xdr:row>
      <xdr:rowOff>236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80080</xdr:rowOff>
    </xdr:from>
    <xdr:to>
      <xdr:col>50</xdr:col>
      <xdr:colOff>114300</xdr:colOff>
      <xdr:row>77</xdr:row>
      <xdr:rowOff>94529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81730"/>
          <a:ext cx="8890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96352</xdr:rowOff>
    </xdr:from>
    <xdr:to>
      <xdr:col>50</xdr:col>
      <xdr:colOff>165100</xdr:colOff>
      <xdr:row>78</xdr:row>
      <xdr:rowOff>26502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9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17629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9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94529</xdr:rowOff>
    </xdr:from>
    <xdr:to>
      <xdr:col>45</xdr:col>
      <xdr:colOff>177800</xdr:colOff>
      <xdr:row>77</xdr:row>
      <xdr:rowOff>96083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9617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105770</xdr:rowOff>
    </xdr:from>
    <xdr:to>
      <xdr:col>46</xdr:col>
      <xdr:colOff>38100</xdr:colOff>
      <xdr:row>78</xdr:row>
      <xdr:rowOff>35920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27047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105204</xdr:rowOff>
    </xdr:from>
    <xdr:to>
      <xdr:col>41</xdr:col>
      <xdr:colOff>50800</xdr:colOff>
      <xdr:row>77</xdr:row>
      <xdr:rowOff>96083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106704"/>
          <a:ext cx="889000" cy="1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79642</xdr:rowOff>
    </xdr:from>
    <xdr:to>
      <xdr:col>41</xdr:col>
      <xdr:colOff>101600</xdr:colOff>
      <xdr:row>78</xdr:row>
      <xdr:rowOff>9792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26332</xdr:rowOff>
    </xdr:from>
    <xdr:to>
      <xdr:col>36</xdr:col>
      <xdr:colOff>165100</xdr:colOff>
      <xdr:row>77</xdr:row>
      <xdr:rowOff>127932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119059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118938</xdr:rowOff>
    </xdr:from>
    <xdr:to>
      <xdr:col>55</xdr:col>
      <xdr:colOff>50800</xdr:colOff>
      <xdr:row>77</xdr:row>
      <xdr:rowOff>49088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4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141815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0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29280</xdr:rowOff>
    </xdr:from>
    <xdr:to>
      <xdr:col>50</xdr:col>
      <xdr:colOff>165100</xdr:colOff>
      <xdr:row>77</xdr:row>
      <xdr:rowOff>130880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147407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43729</xdr:rowOff>
    </xdr:from>
    <xdr:to>
      <xdr:col>46</xdr:col>
      <xdr:colOff>38100</xdr:colOff>
      <xdr:row>77</xdr:row>
      <xdr:rowOff>145329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161856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0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45283</xdr:rowOff>
    </xdr:from>
    <xdr:to>
      <xdr:col>41</xdr:col>
      <xdr:colOff>101600</xdr:colOff>
      <xdr:row>77</xdr:row>
      <xdr:rowOff>146883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163410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02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54404</xdr:rowOff>
    </xdr:from>
    <xdr:to>
      <xdr:col>36</xdr:col>
      <xdr:colOff>165100</xdr:colOff>
      <xdr:row>70</xdr:row>
      <xdr:rowOff>156004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0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1081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18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58826</xdr:rowOff>
    </xdr:from>
    <xdr:to>
      <xdr:col>55</xdr:col>
      <xdr:colOff>0</xdr:colOff>
      <xdr:row>94</xdr:row>
      <xdr:rowOff>108674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660776"/>
          <a:ext cx="838200" cy="5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108674</xdr:rowOff>
    </xdr:from>
    <xdr:to>
      <xdr:col>50</xdr:col>
      <xdr:colOff>114300</xdr:colOff>
      <xdr:row>96</xdr:row>
      <xdr:rowOff>53327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24974"/>
          <a:ext cx="889000" cy="2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79375</xdr:rowOff>
    </xdr:from>
    <xdr:to>
      <xdr:col>45</xdr:col>
      <xdr:colOff>177800</xdr:colOff>
      <xdr:row>96</xdr:row>
      <xdr:rowOff>53327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67125"/>
          <a:ext cx="889000" cy="14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79375</xdr:rowOff>
    </xdr:from>
    <xdr:to>
      <xdr:col>41</xdr:col>
      <xdr:colOff>50800</xdr:colOff>
      <xdr:row>96</xdr:row>
      <xdr:rowOff>76415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67125"/>
          <a:ext cx="889000" cy="1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8026</xdr:rowOff>
    </xdr:from>
    <xdr:to>
      <xdr:col>55</xdr:col>
      <xdr:colOff>50800</xdr:colOff>
      <xdr:row>91</xdr:row>
      <xdr:rowOff>109626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6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132503</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56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57874</xdr:rowOff>
    </xdr:from>
    <xdr:to>
      <xdr:col>50</xdr:col>
      <xdr:colOff>165100</xdr:colOff>
      <xdr:row>94</xdr:row>
      <xdr:rowOff>159474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4551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2527</xdr:rowOff>
    </xdr:from>
    <xdr:to>
      <xdr:col>46</xdr:col>
      <xdr:colOff>38100</xdr:colOff>
      <xdr:row>96</xdr:row>
      <xdr:rowOff>104127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120654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28575</xdr:rowOff>
    </xdr:from>
    <xdr:to>
      <xdr:col>41</xdr:col>
      <xdr:colOff>101600</xdr:colOff>
      <xdr:row>95</xdr:row>
      <xdr:rowOff>130175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146702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9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25615</xdr:rowOff>
    </xdr:from>
    <xdr:to>
      <xdr:col>36</xdr:col>
      <xdr:colOff>165100</xdr:colOff>
      <xdr:row>96</xdr:row>
      <xdr:rowOff>127215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143742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6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65405</xdr:rowOff>
    </xdr:from>
    <xdr:to>
      <xdr:col>85</xdr:col>
      <xdr:colOff>127000</xdr:colOff>
      <xdr:row>31</xdr:row>
      <xdr:rowOff>69291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5380355"/>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134764</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69291</xdr:rowOff>
    </xdr:from>
    <xdr:to>
      <xdr:col>81</xdr:col>
      <xdr:colOff>50800</xdr:colOff>
      <xdr:row>37</xdr:row>
      <xdr:rowOff>49860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384241"/>
          <a:ext cx="889000" cy="10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49860</xdr:rowOff>
    </xdr:from>
    <xdr:to>
      <xdr:col>76</xdr:col>
      <xdr:colOff>114300</xdr:colOff>
      <xdr:row>37</xdr:row>
      <xdr:rowOff>120498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393510"/>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120498</xdr:rowOff>
    </xdr:from>
    <xdr:to>
      <xdr:col>71</xdr:col>
      <xdr:colOff>177800</xdr:colOff>
      <xdr:row>37</xdr:row>
      <xdr:rowOff>169646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464148"/>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14605</xdr:rowOff>
    </xdr:from>
    <xdr:to>
      <xdr:col>85</xdr:col>
      <xdr:colOff>177800</xdr:colOff>
      <xdr:row>31</xdr:row>
      <xdr:rowOff>116205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37482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1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18491</xdr:rowOff>
    </xdr:from>
    <xdr:to>
      <xdr:col>81</xdr:col>
      <xdr:colOff>101600</xdr:colOff>
      <xdr:row>31</xdr:row>
      <xdr:rowOff>120091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3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29</xdr:row>
      <xdr:rowOff>136618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51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170510</xdr:rowOff>
    </xdr:from>
    <xdr:to>
      <xdr:col>76</xdr:col>
      <xdr:colOff>165100</xdr:colOff>
      <xdr:row>37</xdr:row>
      <xdr:rowOff>100660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117187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1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69698</xdr:rowOff>
    </xdr:from>
    <xdr:to>
      <xdr:col>72</xdr:col>
      <xdr:colOff>38100</xdr:colOff>
      <xdr:row>37</xdr:row>
      <xdr:rowOff>171298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16375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18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118847</xdr:rowOff>
    </xdr:from>
    <xdr:to>
      <xdr:col>67</xdr:col>
      <xdr:colOff>101600</xdr:colOff>
      <xdr:row>38</xdr:row>
      <xdr:rowOff>48997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65524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20276</xdr:rowOff>
    </xdr:from>
    <xdr:to>
      <xdr:col>85</xdr:col>
      <xdr:colOff>127000</xdr:colOff>
      <xdr:row>73</xdr:row>
      <xdr:rowOff>46089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536126"/>
          <a:ext cx="8382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46089</xdr:rowOff>
    </xdr:from>
    <xdr:to>
      <xdr:col>81</xdr:col>
      <xdr:colOff>50800</xdr:colOff>
      <xdr:row>73</xdr:row>
      <xdr:rowOff>46869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561939"/>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46869</xdr:rowOff>
    </xdr:from>
    <xdr:to>
      <xdr:col>76</xdr:col>
      <xdr:colOff>114300</xdr:colOff>
      <xdr:row>73</xdr:row>
      <xdr:rowOff>70872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6271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70872</xdr:rowOff>
    </xdr:from>
    <xdr:to>
      <xdr:col>71</xdr:col>
      <xdr:colOff>177800</xdr:colOff>
      <xdr:row>73</xdr:row>
      <xdr:rowOff>92666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586722"/>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140926</xdr:rowOff>
    </xdr:from>
    <xdr:to>
      <xdr:col>85</xdr:col>
      <xdr:colOff>177800</xdr:colOff>
      <xdr:row>73</xdr:row>
      <xdr:rowOff>71076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48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163803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3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166739</xdr:rowOff>
    </xdr:from>
    <xdr:to>
      <xdr:col>81</xdr:col>
      <xdr:colOff>101600</xdr:colOff>
      <xdr:row>73</xdr:row>
      <xdr:rowOff>96889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5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113416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167519</xdr:rowOff>
    </xdr:from>
    <xdr:to>
      <xdr:col>76</xdr:col>
      <xdr:colOff>165100</xdr:colOff>
      <xdr:row>73</xdr:row>
      <xdr:rowOff>97669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114196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2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20072</xdr:rowOff>
    </xdr:from>
    <xdr:to>
      <xdr:col>72</xdr:col>
      <xdr:colOff>38100</xdr:colOff>
      <xdr:row>73</xdr:row>
      <xdr:rowOff>121672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138199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3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41866</xdr:rowOff>
    </xdr:from>
    <xdr:to>
      <xdr:col>67</xdr:col>
      <xdr:colOff>101600</xdr:colOff>
      <xdr:row>73</xdr:row>
      <xdr:rowOff>143466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55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159993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33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46692</xdr:rowOff>
    </xdr:from>
    <xdr:to>
      <xdr:col>85</xdr:col>
      <xdr:colOff>127000</xdr:colOff>
      <xdr:row>98</xdr:row>
      <xdr:rowOff>166283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48792"/>
          <a:ext cx="838200" cy="1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64915</xdr:rowOff>
    </xdr:from>
    <xdr:to>
      <xdr:col>81</xdr:col>
      <xdr:colOff>50800</xdr:colOff>
      <xdr:row>98</xdr:row>
      <xdr:rowOff>166283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67015"/>
          <a:ext cx="8890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73504</xdr:rowOff>
    </xdr:from>
    <xdr:to>
      <xdr:col>76</xdr:col>
      <xdr:colOff>114300</xdr:colOff>
      <xdr:row>98</xdr:row>
      <xdr:rowOff>64915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04154"/>
          <a:ext cx="889000" cy="16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73504</xdr:rowOff>
    </xdr:from>
    <xdr:to>
      <xdr:col>71</xdr:col>
      <xdr:colOff>177800</xdr:colOff>
      <xdr:row>99</xdr:row>
      <xdr:rowOff>18869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04154"/>
          <a:ext cx="889000" cy="2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167342</xdr:rowOff>
    </xdr:from>
    <xdr:to>
      <xdr:col>85</xdr:col>
      <xdr:colOff>177800</xdr:colOff>
      <xdr:row>98</xdr:row>
      <xdr:rowOff>97492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145769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115483</xdr:rowOff>
    </xdr:from>
    <xdr:to>
      <xdr:col>81</xdr:col>
      <xdr:colOff>101600</xdr:colOff>
      <xdr:row>99</xdr:row>
      <xdr:rowOff>45633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36760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1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14115</xdr:rowOff>
    </xdr:from>
    <xdr:to>
      <xdr:col>76</xdr:col>
      <xdr:colOff>165100</xdr:colOff>
      <xdr:row>98</xdr:row>
      <xdr:rowOff>115715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106842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22704</xdr:rowOff>
    </xdr:from>
    <xdr:to>
      <xdr:col>72</xdr:col>
      <xdr:colOff>38100</xdr:colOff>
      <xdr:row>97</xdr:row>
      <xdr:rowOff>124304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5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115431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139519</xdr:rowOff>
    </xdr:from>
    <xdr:to>
      <xdr:col>67</xdr:col>
      <xdr:colOff>101600</xdr:colOff>
      <xdr:row>99</xdr:row>
      <xdr:rowOff>69669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60796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74059</xdr:rowOff>
    </xdr:from>
    <xdr:to>
      <xdr:col>116</xdr:col>
      <xdr:colOff>63500</xdr:colOff>
      <xdr:row>39</xdr:row>
      <xdr:rowOff>78468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60609"/>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69324</xdr:rowOff>
    </xdr:from>
    <xdr:to>
      <xdr:col>111</xdr:col>
      <xdr:colOff>177800</xdr:colOff>
      <xdr:row>39</xdr:row>
      <xdr:rowOff>74059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55874"/>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69324</xdr:rowOff>
    </xdr:from>
    <xdr:to>
      <xdr:col>107</xdr:col>
      <xdr:colOff>50800</xdr:colOff>
      <xdr:row>39</xdr:row>
      <xdr:rowOff>70140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55874"/>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64752</xdr:rowOff>
    </xdr:from>
    <xdr:to>
      <xdr:col>102</xdr:col>
      <xdr:colOff>114300</xdr:colOff>
      <xdr:row>39</xdr:row>
      <xdr:rowOff>70140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51302"/>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27668</xdr:rowOff>
    </xdr:from>
    <xdr:to>
      <xdr:col>116</xdr:col>
      <xdr:colOff>114300</xdr:colOff>
      <xdr:row>39</xdr:row>
      <xdr:rowOff>129268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114045</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2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23259</xdr:rowOff>
    </xdr:from>
    <xdr:to>
      <xdr:col>112</xdr:col>
      <xdr:colOff>38100</xdr:colOff>
      <xdr:row>39</xdr:row>
      <xdr:rowOff>124859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115986</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80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18524</xdr:rowOff>
    </xdr:from>
    <xdr:to>
      <xdr:col>107</xdr:col>
      <xdr:colOff>101600</xdr:colOff>
      <xdr:row>39</xdr:row>
      <xdr:rowOff>120124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111251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9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19340</xdr:rowOff>
    </xdr:from>
    <xdr:to>
      <xdr:col>102</xdr:col>
      <xdr:colOff>165100</xdr:colOff>
      <xdr:row>39</xdr:row>
      <xdr:rowOff>120940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112067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9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13952</xdr:rowOff>
    </xdr:from>
    <xdr:to>
      <xdr:col>98</xdr:col>
      <xdr:colOff>38100</xdr:colOff>
      <xdr:row>39</xdr:row>
      <xdr:rowOff>115552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106679</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9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19739</xdr:rowOff>
    </xdr:from>
    <xdr:to>
      <xdr:col>116</xdr:col>
      <xdr:colOff>63500</xdr:colOff>
      <xdr:row>56</xdr:row>
      <xdr:rowOff>47934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20939"/>
          <a:ext cx="8382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19739</xdr:rowOff>
    </xdr:from>
    <xdr:to>
      <xdr:col>111</xdr:col>
      <xdr:colOff>177800</xdr:colOff>
      <xdr:row>56</xdr:row>
      <xdr:rowOff>55662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62093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55662</xdr:rowOff>
    </xdr:from>
    <xdr:to>
      <xdr:col>107</xdr:col>
      <xdr:colOff>50800</xdr:colOff>
      <xdr:row>56</xdr:row>
      <xdr:rowOff>153960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65686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144381</xdr:rowOff>
    </xdr:from>
    <xdr:to>
      <xdr:col>102</xdr:col>
      <xdr:colOff>114300</xdr:colOff>
      <xdr:row>56</xdr:row>
      <xdr:rowOff>153960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745581"/>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168584</xdr:rowOff>
    </xdr:from>
    <xdr:to>
      <xdr:col>116</xdr:col>
      <xdr:colOff>114300</xdr:colOff>
      <xdr:row>56</xdr:row>
      <xdr:rowOff>98734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20011</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44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140389</xdr:rowOff>
    </xdr:from>
    <xdr:to>
      <xdr:col>112</xdr:col>
      <xdr:colOff>38100</xdr:colOff>
      <xdr:row>56</xdr:row>
      <xdr:rowOff>70539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87066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34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4862</xdr:rowOff>
    </xdr:from>
    <xdr:to>
      <xdr:col>107</xdr:col>
      <xdr:colOff>101600</xdr:colOff>
      <xdr:row>56</xdr:row>
      <xdr:rowOff>106462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122989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38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103160</xdr:rowOff>
    </xdr:from>
    <xdr:to>
      <xdr:col>102</xdr:col>
      <xdr:colOff>165100</xdr:colOff>
      <xdr:row>57</xdr:row>
      <xdr:rowOff>33310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49837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47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93581</xdr:rowOff>
    </xdr:from>
    <xdr:to>
      <xdr:col>98</xdr:col>
      <xdr:colOff>38100</xdr:colOff>
      <xdr:row>57</xdr:row>
      <xdr:rowOff>23731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6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40258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4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109296</xdr:rowOff>
    </xdr:from>
    <xdr:to>
      <xdr:col>116</xdr:col>
      <xdr:colOff>63500</xdr:colOff>
      <xdr:row>73</xdr:row>
      <xdr:rowOff>149575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25146"/>
          <a:ext cx="838200" cy="4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86893</xdr:rowOff>
    </xdr:from>
    <xdr:to>
      <xdr:col>111</xdr:col>
      <xdr:colOff>177800</xdr:colOff>
      <xdr:row>73</xdr:row>
      <xdr:rowOff>149575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02743"/>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86893</xdr:rowOff>
    </xdr:from>
    <xdr:to>
      <xdr:col>107</xdr:col>
      <xdr:colOff>50800</xdr:colOff>
      <xdr:row>73</xdr:row>
      <xdr:rowOff>134168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02743"/>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134168</xdr:rowOff>
    </xdr:from>
    <xdr:to>
      <xdr:col>102</xdr:col>
      <xdr:colOff>114300</xdr:colOff>
      <xdr:row>74</xdr:row>
      <xdr:rowOff>13376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50018"/>
          <a:ext cx="889000" cy="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58496</xdr:rowOff>
    </xdr:from>
    <xdr:to>
      <xdr:col>116</xdr:col>
      <xdr:colOff>114300</xdr:colOff>
      <xdr:row>73</xdr:row>
      <xdr:rowOff>160096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5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81373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98775</xdr:rowOff>
    </xdr:from>
    <xdr:to>
      <xdr:col>112</xdr:col>
      <xdr:colOff>38100</xdr:colOff>
      <xdr:row>74</xdr:row>
      <xdr:rowOff>28925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45452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3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36093</xdr:rowOff>
    </xdr:from>
    <xdr:to>
      <xdr:col>107</xdr:col>
      <xdr:colOff>101600</xdr:colOff>
      <xdr:row>73</xdr:row>
      <xdr:rowOff>137693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154220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83368</xdr:rowOff>
    </xdr:from>
    <xdr:to>
      <xdr:col>102</xdr:col>
      <xdr:colOff>165100</xdr:colOff>
      <xdr:row>74</xdr:row>
      <xdr:rowOff>13518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30045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134026</xdr:rowOff>
    </xdr:from>
    <xdr:to>
      <xdr:col>98</xdr:col>
      <xdr:colOff>38100</xdr:colOff>
      <xdr:row>74</xdr:row>
      <xdr:rowOff>64176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80703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86,020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類似団体内では人口密度が著しく低く、効率的な行政運営が困難であることから、相対的に職員数が多いことが主な要因である。これまで、定員管理計画に基づき職員の定員適正化等に取り組んできており、今後も引き続き、適正な定員管理を行うとともに、デジタル化の推進等により事務の効率化を図り、人件費の圧縮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普通建設事業費についても、住民一人当たり</a:t>
          </a:r>
          <a:r>
            <a:rPr kumimoji="1" lang="en-US" altLang="ja-JP" sz="1300">
              <a:latin typeface="ＭＳ Ｐゴシック" panose="020B0600070205080204" pitchFamily="50" charset="-128"/>
              <a:ea typeface="ＭＳ Ｐゴシック" panose="020B0600070205080204" pitchFamily="50" charset="-128"/>
            </a:rPr>
            <a:t>130,194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円となっており、類似団体と比較して高い水準となっている。これは、新本庁舎整備事業など、将来に向けた社会基盤整備に集中的に取り組んでいることによるものである。</a:t>
          </a:r>
        </a:p>
        <a:p>
          <a:r>
            <a:rPr kumimoji="1" lang="ja-JP" altLang="en-US" sz="1300">
              <a:latin typeface="ＭＳ Ｐゴシック" panose="020B0600070205080204" pitchFamily="50" charset="-128"/>
              <a:ea typeface="ＭＳ Ｐゴシック" panose="020B0600070205080204" pitchFamily="50" charset="-128"/>
            </a:rPr>
            <a:t>また、同様の理由で、公債費についても、高水準となっている。</a:t>
          </a:r>
        </a:p>
        <a:p>
          <a:r>
            <a:rPr kumimoji="1" lang="ja-JP" altLang="en-US" sz="1300">
              <a:latin typeface="ＭＳ Ｐゴシック" panose="020B0600070205080204" pitchFamily="50" charset="-128"/>
              <a:ea typeface="ＭＳ Ｐゴシック" panose="020B0600070205080204" pitchFamily="50" charset="-128"/>
            </a:rPr>
            <a:t>建設事業費の圧縮や、交付税措置のある有利な起債を発行することで、実質的な負担を抑制していく。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185,982
183,457
1,023.22
108,539,608
107,239,725
731,497
49,676,255
116,881,951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xdr:rowOff>
    </xdr:from>
    <xdr:to>
      <xdr:col>24</xdr:col>
      <xdr:colOff>63500</xdr:colOff>
      <xdr:row>36</xdr:row>
      <xdr:rowOff>27686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3216"/>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146558</xdr:rowOff>
    </xdr:from>
    <xdr:to>
      <xdr:col>19</xdr:col>
      <xdr:colOff>177800</xdr:colOff>
      <xdr:row>36</xdr:row>
      <xdr:rowOff>1016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730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146558</xdr:rowOff>
    </xdr:from>
    <xdr:to>
      <xdr:col>15</xdr:col>
      <xdr:colOff>50800</xdr:colOff>
      <xdr:row>35</xdr:row>
      <xdr:rowOff>149606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730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149606</xdr:rowOff>
    </xdr:from>
    <xdr:to>
      <xdr:col>10</xdr:col>
      <xdr:colOff>114300</xdr:colOff>
      <xdr:row>35</xdr:row>
      <xdr:rowOff>152654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03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171213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121666</xdr:rowOff>
    </xdr:from>
    <xdr:to>
      <xdr:col>20</xdr:col>
      <xdr:colOff>38100</xdr:colOff>
      <xdr:row>36</xdr:row>
      <xdr:rowOff>51816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68343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95758</xdr:rowOff>
    </xdr:from>
    <xdr:to>
      <xdr:col>15</xdr:col>
      <xdr:colOff>101600</xdr:colOff>
      <xdr:row>36</xdr:row>
      <xdr:rowOff>25908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98806</xdr:rowOff>
    </xdr:from>
    <xdr:to>
      <xdr:col>10</xdr:col>
      <xdr:colOff>165100</xdr:colOff>
      <xdr:row>36</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45483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101854</xdr:rowOff>
    </xdr:from>
    <xdr:to>
      <xdr:col>6</xdr:col>
      <xdr:colOff>38100</xdr:colOff>
      <xdr:row>36</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48531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56464</xdr:rowOff>
    </xdr:from>
    <xdr:to>
      <xdr:col>24</xdr:col>
      <xdr:colOff>63500</xdr:colOff>
      <xdr:row>56</xdr:row>
      <xdr:rowOff>14440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971864"/>
          <a:ext cx="838200" cy="64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14440</xdr:rowOff>
    </xdr:from>
    <xdr:to>
      <xdr:col>19</xdr:col>
      <xdr:colOff>177800</xdr:colOff>
      <xdr:row>56</xdr:row>
      <xdr:rowOff>105855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15640"/>
          <a:ext cx="889000" cy="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56134</xdr:rowOff>
    </xdr:from>
    <xdr:to>
      <xdr:col>15</xdr:col>
      <xdr:colOff>50800</xdr:colOff>
      <xdr:row>56</xdr:row>
      <xdr:rowOff>105855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57334"/>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40170</xdr:rowOff>
    </xdr:from>
    <xdr:to>
      <xdr:col>10</xdr:col>
      <xdr:colOff>114300</xdr:colOff>
      <xdr:row>56</xdr:row>
      <xdr:rowOff>56134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12670"/>
          <a:ext cx="889000" cy="10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5664</xdr:rowOff>
    </xdr:from>
    <xdr:to>
      <xdr:col>24</xdr:col>
      <xdr:colOff>114300</xdr:colOff>
      <xdr:row>52</xdr:row>
      <xdr:rowOff>107264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9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130141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87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135090</xdr:rowOff>
    </xdr:from>
    <xdr:to>
      <xdr:col>20</xdr:col>
      <xdr:colOff>38100</xdr:colOff>
      <xdr:row>56</xdr:row>
      <xdr:rowOff>65240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81767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4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55055</xdr:rowOff>
    </xdr:from>
    <xdr:to>
      <xdr:col>15</xdr:col>
      <xdr:colOff>101600</xdr:colOff>
      <xdr:row>56</xdr:row>
      <xdr:rowOff>156655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1732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3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5334</xdr:rowOff>
    </xdr:from>
    <xdr:to>
      <xdr:col>10</xdr:col>
      <xdr:colOff>165100</xdr:colOff>
      <xdr:row>56</xdr:row>
      <xdr:rowOff>106934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123461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160820</xdr:rowOff>
    </xdr:from>
    <xdr:to>
      <xdr:col>6</xdr:col>
      <xdr:colOff>38100</xdr:colOff>
      <xdr:row>50</xdr:row>
      <xdr:rowOff>90970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107497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3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13469</xdr:rowOff>
    </xdr:from>
    <xdr:to>
      <xdr:col>24</xdr:col>
      <xdr:colOff>63500</xdr:colOff>
      <xdr:row>77</xdr:row>
      <xdr:rowOff>26391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15119"/>
          <a:ext cx="8382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26391</xdr:rowOff>
    </xdr:from>
    <xdr:to>
      <xdr:col>19</xdr:col>
      <xdr:colOff>177800</xdr:colOff>
      <xdr:row>78</xdr:row>
      <xdr:rowOff>16311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28041"/>
          <a:ext cx="889000" cy="16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53496</xdr:rowOff>
    </xdr:from>
    <xdr:to>
      <xdr:col>15</xdr:col>
      <xdr:colOff>50800</xdr:colOff>
      <xdr:row>78</xdr:row>
      <xdr:rowOff>16311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55146"/>
          <a:ext cx="889000" cy="1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53496</xdr:rowOff>
    </xdr:from>
    <xdr:to>
      <xdr:col>10</xdr:col>
      <xdr:colOff>114300</xdr:colOff>
      <xdr:row>79</xdr:row>
      <xdr:rowOff>21383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55146"/>
          <a:ext cx="889000" cy="31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134119</xdr:rowOff>
    </xdr:from>
    <xdr:to>
      <xdr:col>24</xdr:col>
      <xdr:colOff>114300</xdr:colOff>
      <xdr:row>77</xdr:row>
      <xdr:rowOff>64269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112546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4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147041</xdr:rowOff>
    </xdr:from>
    <xdr:to>
      <xdr:col>20</xdr:col>
      <xdr:colOff>38100</xdr:colOff>
      <xdr:row>77</xdr:row>
      <xdr:rowOff>77191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68318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6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136961</xdr:rowOff>
    </xdr:from>
    <xdr:to>
      <xdr:col>15</xdr:col>
      <xdr:colOff>101600</xdr:colOff>
      <xdr:row>78</xdr:row>
      <xdr:rowOff>67111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58238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2696</xdr:rowOff>
    </xdr:from>
    <xdr:to>
      <xdr:col>10</xdr:col>
      <xdr:colOff>165100</xdr:colOff>
      <xdr:row>77</xdr:row>
      <xdr:rowOff>104296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9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142033</xdr:rowOff>
    </xdr:from>
    <xdr:to>
      <xdr:col>6</xdr:col>
      <xdr:colOff>38100</xdr:colOff>
      <xdr:row>79</xdr:row>
      <xdr:rowOff>72183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63310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4728</xdr:rowOff>
    </xdr:from>
    <xdr:to>
      <xdr:col>24</xdr:col>
      <xdr:colOff>63500</xdr:colOff>
      <xdr:row>96</xdr:row>
      <xdr:rowOff>57829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63928"/>
          <a:ext cx="8382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113902</xdr:rowOff>
    </xdr:from>
    <xdr:to>
      <xdr:col>19</xdr:col>
      <xdr:colOff>177800</xdr:colOff>
      <xdr:row>96</xdr:row>
      <xdr:rowOff>4728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401652"/>
          <a:ext cx="889000" cy="6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41500</xdr:rowOff>
    </xdr:from>
    <xdr:to>
      <xdr:col>15</xdr:col>
      <xdr:colOff>50800</xdr:colOff>
      <xdr:row>95</xdr:row>
      <xdr:rowOff>113902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329250"/>
          <a:ext cx="889000" cy="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41500</xdr:rowOff>
    </xdr:from>
    <xdr:to>
      <xdr:col>10</xdr:col>
      <xdr:colOff>114300</xdr:colOff>
      <xdr:row>97</xdr:row>
      <xdr:rowOff>127845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29250"/>
          <a:ext cx="889000" cy="4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7029</xdr:rowOff>
    </xdr:from>
    <xdr:to>
      <xdr:col>24</xdr:col>
      <xdr:colOff>114300</xdr:colOff>
      <xdr:row>96</xdr:row>
      <xdr:rowOff>108629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29906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125378</xdr:rowOff>
    </xdr:from>
    <xdr:to>
      <xdr:col>20</xdr:col>
      <xdr:colOff>38100</xdr:colOff>
      <xdr:row>96</xdr:row>
      <xdr:rowOff>55528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72055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8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63102</xdr:rowOff>
    </xdr:from>
    <xdr:to>
      <xdr:col>15</xdr:col>
      <xdr:colOff>101600</xdr:colOff>
      <xdr:row>95</xdr:row>
      <xdr:rowOff>164702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155829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162150</xdr:rowOff>
    </xdr:from>
    <xdr:to>
      <xdr:col>10</xdr:col>
      <xdr:colOff>165100</xdr:colOff>
      <xdr:row>95</xdr:row>
      <xdr:rowOff>92300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108827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5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77045</xdr:rowOff>
    </xdr:from>
    <xdr:to>
      <xdr:col>6</xdr:col>
      <xdr:colOff>38100</xdr:colOff>
      <xdr:row>98</xdr:row>
      <xdr:rowOff>7195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169772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109601</xdr:rowOff>
    </xdr:from>
    <xdr:to>
      <xdr:col>55</xdr:col>
      <xdr:colOff>0</xdr:colOff>
      <xdr:row>37</xdr:row>
      <xdr:rowOff>117983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5325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117983</xdr:rowOff>
    </xdr:from>
    <xdr:to>
      <xdr:col>50</xdr:col>
      <xdr:colOff>114300</xdr:colOff>
      <xdr:row>37</xdr:row>
      <xdr:rowOff>147701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61633"/>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147701</xdr:rowOff>
    </xdr:from>
    <xdr:to>
      <xdr:col>45</xdr:col>
      <xdr:colOff>177800</xdr:colOff>
      <xdr:row>38</xdr:row>
      <xdr:rowOff>5207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9135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156845</xdr:rowOff>
    </xdr:from>
    <xdr:to>
      <xdr:col>41</xdr:col>
      <xdr:colOff>50800</xdr:colOff>
      <xdr:row>38</xdr:row>
      <xdr:rowOff>5207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0049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58801</xdr:rowOff>
    </xdr:from>
    <xdr:to>
      <xdr:col>55</xdr:col>
      <xdr:colOff>50800</xdr:colOff>
      <xdr:row>37</xdr:row>
      <xdr:rowOff>160401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37228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80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67183</xdr:rowOff>
    </xdr:from>
    <xdr:to>
      <xdr:col>50</xdr:col>
      <xdr:colOff>165100</xdr:colOff>
      <xdr:row>37</xdr:row>
      <xdr:rowOff>168783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159910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96901</xdr:rowOff>
    </xdr:from>
    <xdr:to>
      <xdr:col>46</xdr:col>
      <xdr:colOff>38100</xdr:colOff>
      <xdr:row>38</xdr:row>
      <xdr:rowOff>27051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125857</xdr:rowOff>
    </xdr:from>
    <xdr:to>
      <xdr:col>41</xdr:col>
      <xdr:colOff>101600</xdr:colOff>
      <xdr:row>38</xdr:row>
      <xdr:rowOff>56007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47134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106045</xdr:rowOff>
    </xdr:from>
    <xdr:to>
      <xdr:col>36</xdr:col>
      <xdr:colOff>165100</xdr:colOff>
      <xdr:row>38</xdr:row>
      <xdr:rowOff>36195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27322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71177</xdr:rowOff>
    </xdr:from>
    <xdr:to>
      <xdr:col>55</xdr:col>
      <xdr:colOff>0</xdr:colOff>
      <xdr:row>51</xdr:row>
      <xdr:rowOff>128442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815127"/>
          <a:ext cx="8382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40087</xdr:rowOff>
    </xdr:from>
    <xdr:to>
      <xdr:col>50</xdr:col>
      <xdr:colOff>114300</xdr:colOff>
      <xdr:row>51</xdr:row>
      <xdr:rowOff>128442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8784037"/>
          <a:ext cx="889000" cy="8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40087</xdr:rowOff>
    </xdr:from>
    <xdr:to>
      <xdr:col>45</xdr:col>
      <xdr:colOff>177800</xdr:colOff>
      <xdr:row>53</xdr:row>
      <xdr:rowOff>2025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8784037"/>
          <a:ext cx="8890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71463</xdr:rowOff>
    </xdr:from>
    <xdr:to>
      <xdr:col>41</xdr:col>
      <xdr:colOff>50800</xdr:colOff>
      <xdr:row>53</xdr:row>
      <xdr:rowOff>2025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986863"/>
          <a:ext cx="889000" cy="10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20377</xdr:rowOff>
    </xdr:from>
    <xdr:to>
      <xdr:col>55</xdr:col>
      <xdr:colOff>50800</xdr:colOff>
      <xdr:row>51</xdr:row>
      <xdr:rowOff>121977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7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144854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7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77642</xdr:rowOff>
    </xdr:from>
    <xdr:to>
      <xdr:col>50</xdr:col>
      <xdr:colOff>165100</xdr:colOff>
      <xdr:row>52</xdr:row>
      <xdr:rowOff>7792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8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24319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59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160737</xdr:rowOff>
    </xdr:from>
    <xdr:to>
      <xdr:col>46</xdr:col>
      <xdr:colOff>38100</xdr:colOff>
      <xdr:row>51</xdr:row>
      <xdr:rowOff>90887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7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107414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50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122675</xdr:rowOff>
    </xdr:from>
    <xdr:to>
      <xdr:col>41</xdr:col>
      <xdr:colOff>101600</xdr:colOff>
      <xdr:row>53</xdr:row>
      <xdr:rowOff>52825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0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69352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8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20663</xdr:rowOff>
    </xdr:from>
    <xdr:to>
      <xdr:col>36</xdr:col>
      <xdr:colOff>165100</xdr:colOff>
      <xdr:row>52</xdr:row>
      <xdr:rowOff>122263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9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138790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7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113045</xdr:rowOff>
    </xdr:from>
    <xdr:to>
      <xdr:col>55</xdr:col>
      <xdr:colOff>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285995"/>
          <a:ext cx="838200" cy="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15753</xdr:rowOff>
    </xdr:from>
    <xdr:to>
      <xdr:col>50</xdr:col>
      <xdr:colOff>114300</xdr:colOff>
      <xdr:row>72</xdr:row>
      <xdr:rowOff>39984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360153"/>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167177</xdr:rowOff>
    </xdr:from>
    <xdr:to>
      <xdr:col>45</xdr:col>
      <xdr:colOff>177800</xdr:colOff>
      <xdr:row>72</xdr:row>
      <xdr:rowOff>39984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340127"/>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167177</xdr:rowOff>
    </xdr:from>
    <xdr:to>
      <xdr:col>41</xdr:col>
      <xdr:colOff>50800</xdr:colOff>
      <xdr:row>72</xdr:row>
      <xdr:rowOff>146375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340127"/>
          <a:ext cx="889000" cy="1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62245</xdr:rowOff>
    </xdr:from>
    <xdr:to>
      <xdr:col>55</xdr:col>
      <xdr:colOff>50800</xdr:colOff>
      <xdr:row>71</xdr:row>
      <xdr:rowOff>163845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2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15272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18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136403</xdr:rowOff>
    </xdr:from>
    <xdr:to>
      <xdr:col>50</xdr:col>
      <xdr:colOff>165100</xdr:colOff>
      <xdr:row>72</xdr:row>
      <xdr:rowOff>66553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3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83080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0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160634</xdr:rowOff>
    </xdr:from>
    <xdr:to>
      <xdr:col>46</xdr:col>
      <xdr:colOff>38100</xdr:colOff>
      <xdr:row>72</xdr:row>
      <xdr:rowOff>90784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3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107311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1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116377</xdr:rowOff>
    </xdr:from>
    <xdr:to>
      <xdr:col>41</xdr:col>
      <xdr:colOff>101600</xdr:colOff>
      <xdr:row>72</xdr:row>
      <xdr:rowOff>46527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2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63054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6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95575</xdr:rowOff>
    </xdr:from>
    <xdr:to>
      <xdr:col>36</xdr:col>
      <xdr:colOff>165100</xdr:colOff>
      <xdr:row>73</xdr:row>
      <xdr:rowOff>25725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4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42252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12233</xdr:rowOff>
    </xdr:from>
    <xdr:to>
      <xdr:col>55</xdr:col>
      <xdr:colOff>0</xdr:colOff>
      <xdr:row>96</xdr:row>
      <xdr:rowOff>103101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71433"/>
          <a:ext cx="8382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20599</xdr:rowOff>
    </xdr:from>
    <xdr:to>
      <xdr:col>50</xdr:col>
      <xdr:colOff>114300</xdr:colOff>
      <xdr:row>96</xdr:row>
      <xdr:rowOff>103101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79799"/>
          <a:ext cx="889000" cy="8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20599</xdr:rowOff>
    </xdr:from>
    <xdr:to>
      <xdr:col>45</xdr:col>
      <xdr:colOff>177800</xdr:colOff>
      <xdr:row>96</xdr:row>
      <xdr:rowOff>54615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79799"/>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131218</xdr:rowOff>
    </xdr:from>
    <xdr:to>
      <xdr:col>41</xdr:col>
      <xdr:colOff>50800</xdr:colOff>
      <xdr:row>96</xdr:row>
      <xdr:rowOff>54615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561718"/>
          <a:ext cx="889000" cy="9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132883</xdr:rowOff>
    </xdr:from>
    <xdr:to>
      <xdr:col>55</xdr:col>
      <xdr:colOff>50800</xdr:colOff>
      <xdr:row>96</xdr:row>
      <xdr:rowOff>63033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155760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52301</xdr:rowOff>
    </xdr:from>
    <xdr:to>
      <xdr:col>50</xdr:col>
      <xdr:colOff>165100</xdr:colOff>
      <xdr:row>96</xdr:row>
      <xdr:rowOff>153901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170428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141249</xdr:rowOff>
    </xdr:from>
    <xdr:to>
      <xdr:col>46</xdr:col>
      <xdr:colOff>38100</xdr:colOff>
      <xdr:row>96</xdr:row>
      <xdr:rowOff>71399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87926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3815</xdr:rowOff>
    </xdr:from>
    <xdr:to>
      <xdr:col>41</xdr:col>
      <xdr:colOff>101600</xdr:colOff>
      <xdr:row>96</xdr:row>
      <xdr:rowOff>105415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80418</xdr:rowOff>
    </xdr:from>
    <xdr:to>
      <xdr:col>36</xdr:col>
      <xdr:colOff>165100</xdr:colOff>
      <xdr:row>91</xdr:row>
      <xdr:rowOff>10568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5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27095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2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85019</xdr:rowOff>
    </xdr:from>
    <xdr:to>
      <xdr:col>85</xdr:col>
      <xdr:colOff>127000</xdr:colOff>
      <xdr:row>35</xdr:row>
      <xdr:rowOff>53244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571419"/>
          <a:ext cx="838200" cy="4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53244</xdr:rowOff>
    </xdr:from>
    <xdr:to>
      <xdr:col>81</xdr:col>
      <xdr:colOff>50800</xdr:colOff>
      <xdr:row>37</xdr:row>
      <xdr:rowOff>56261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53994"/>
          <a:ext cx="889000" cy="3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17490</xdr:rowOff>
    </xdr:from>
    <xdr:to>
      <xdr:col>76</xdr:col>
      <xdr:colOff>114300</xdr:colOff>
      <xdr:row>37</xdr:row>
      <xdr:rowOff>56261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189690"/>
          <a:ext cx="889000" cy="2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17490</xdr:rowOff>
    </xdr:from>
    <xdr:to>
      <xdr:col>71</xdr:col>
      <xdr:colOff>177800</xdr:colOff>
      <xdr:row>36</xdr:row>
      <xdr:rowOff>98415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189690"/>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34219</xdr:rowOff>
    </xdr:from>
    <xdr:to>
      <xdr:col>85</xdr:col>
      <xdr:colOff>177800</xdr:colOff>
      <xdr:row>32</xdr:row>
      <xdr:rowOff>135819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5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158696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4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2444</xdr:rowOff>
    </xdr:from>
    <xdr:to>
      <xdr:col>81</xdr:col>
      <xdr:colOff>101600</xdr:colOff>
      <xdr:row>35</xdr:row>
      <xdr:rowOff>104044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0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120571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5461</xdr:rowOff>
    </xdr:from>
    <xdr:to>
      <xdr:col>76</xdr:col>
      <xdr:colOff>165100</xdr:colOff>
      <xdr:row>37</xdr:row>
      <xdr:rowOff>107061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123588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138140</xdr:rowOff>
    </xdr:from>
    <xdr:to>
      <xdr:col>72</xdr:col>
      <xdr:colOff>38100</xdr:colOff>
      <xdr:row>36</xdr:row>
      <xdr:rowOff>68290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84817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47615</xdr:rowOff>
    </xdr:from>
    <xdr:to>
      <xdr:col>67</xdr:col>
      <xdr:colOff>101600</xdr:colOff>
      <xdr:row>36</xdr:row>
      <xdr:rowOff>149215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165742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99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88543</xdr:rowOff>
    </xdr:from>
    <xdr:to>
      <xdr:col>85</xdr:col>
      <xdr:colOff>127000</xdr:colOff>
      <xdr:row>57</xdr:row>
      <xdr:rowOff>162168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61193"/>
          <a:ext cx="838200" cy="7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144370</xdr:rowOff>
    </xdr:from>
    <xdr:to>
      <xdr:col>81</xdr:col>
      <xdr:colOff>50800</xdr:colOff>
      <xdr:row>57</xdr:row>
      <xdr:rowOff>162168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17020"/>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114016</xdr:rowOff>
    </xdr:from>
    <xdr:to>
      <xdr:col>76</xdr:col>
      <xdr:colOff>114300</xdr:colOff>
      <xdr:row>57</xdr:row>
      <xdr:rowOff>144370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86666"/>
          <a:ext cx="889000" cy="3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124923</xdr:rowOff>
    </xdr:from>
    <xdr:to>
      <xdr:col>71</xdr:col>
      <xdr:colOff>177800</xdr:colOff>
      <xdr:row>57</xdr:row>
      <xdr:rowOff>114016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26123"/>
          <a:ext cx="889000" cy="16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37743</xdr:rowOff>
    </xdr:from>
    <xdr:to>
      <xdr:col>85</xdr:col>
      <xdr:colOff>177800</xdr:colOff>
      <xdr:row>57</xdr:row>
      <xdr:rowOff>139343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1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16170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111368</xdr:rowOff>
    </xdr:from>
    <xdr:to>
      <xdr:col>81</xdr:col>
      <xdr:colOff>101600</xdr:colOff>
      <xdr:row>58</xdr:row>
      <xdr:rowOff>41518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32645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93570</xdr:rowOff>
    </xdr:from>
    <xdr:to>
      <xdr:col>76</xdr:col>
      <xdr:colOff>165100</xdr:colOff>
      <xdr:row>58</xdr:row>
      <xdr:rowOff>23720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5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63216</xdr:rowOff>
    </xdr:from>
    <xdr:to>
      <xdr:col>72</xdr:col>
      <xdr:colOff>38100</xdr:colOff>
      <xdr:row>57</xdr:row>
      <xdr:rowOff>164816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3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155943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74123</xdr:rowOff>
    </xdr:from>
    <xdr:to>
      <xdr:col>67</xdr:col>
      <xdr:colOff>101600</xdr:colOff>
      <xdr:row>57</xdr:row>
      <xdr:rowOff>4273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20800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65405</xdr:rowOff>
    </xdr:from>
    <xdr:to>
      <xdr:col>85</xdr:col>
      <xdr:colOff>127000</xdr:colOff>
      <xdr:row>71</xdr:row>
      <xdr:rowOff>69291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238355"/>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69291</xdr:rowOff>
    </xdr:from>
    <xdr:to>
      <xdr:col>81</xdr:col>
      <xdr:colOff>50800</xdr:colOff>
      <xdr:row>77</xdr:row>
      <xdr:rowOff>49861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242241"/>
          <a:ext cx="889000" cy="10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49861</xdr:rowOff>
    </xdr:from>
    <xdr:to>
      <xdr:col>76</xdr:col>
      <xdr:colOff>114300</xdr:colOff>
      <xdr:row>77</xdr:row>
      <xdr:rowOff>120498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51511"/>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120498</xdr:rowOff>
    </xdr:from>
    <xdr:to>
      <xdr:col>71</xdr:col>
      <xdr:colOff>177800</xdr:colOff>
      <xdr:row>77</xdr:row>
      <xdr:rowOff>169647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2214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14605</xdr:rowOff>
    </xdr:from>
    <xdr:to>
      <xdr:col>85</xdr:col>
      <xdr:colOff>177800</xdr:colOff>
      <xdr:row>71</xdr:row>
      <xdr:rowOff>116205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1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37482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03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18491</xdr:rowOff>
    </xdr:from>
    <xdr:to>
      <xdr:col>81</xdr:col>
      <xdr:colOff>101600</xdr:colOff>
      <xdr:row>71</xdr:row>
      <xdr:rowOff>120091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1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69</xdr:row>
      <xdr:rowOff>136618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196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170511</xdr:rowOff>
    </xdr:from>
    <xdr:to>
      <xdr:col>76</xdr:col>
      <xdr:colOff>165100</xdr:colOff>
      <xdr:row>77</xdr:row>
      <xdr:rowOff>100661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117188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29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69698</xdr:rowOff>
    </xdr:from>
    <xdr:to>
      <xdr:col>72</xdr:col>
      <xdr:colOff>38100</xdr:colOff>
      <xdr:row>77</xdr:row>
      <xdr:rowOff>171298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16375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046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118847</xdr:rowOff>
    </xdr:from>
    <xdr:to>
      <xdr:col>67</xdr:col>
      <xdr:colOff>101600</xdr:colOff>
      <xdr:row>78</xdr:row>
      <xdr:rowOff>48997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65524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09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20276</xdr:rowOff>
    </xdr:from>
    <xdr:to>
      <xdr:col>85</xdr:col>
      <xdr:colOff>127000</xdr:colOff>
      <xdr:row>93</xdr:row>
      <xdr:rowOff>46069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965126"/>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46069</xdr:rowOff>
    </xdr:from>
    <xdr:to>
      <xdr:col>81</xdr:col>
      <xdr:colOff>50800</xdr:colOff>
      <xdr:row>93</xdr:row>
      <xdr:rowOff>46850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99091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46850</xdr:rowOff>
    </xdr:from>
    <xdr:to>
      <xdr:col>76</xdr:col>
      <xdr:colOff>114300</xdr:colOff>
      <xdr:row>93</xdr:row>
      <xdr:rowOff>70853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99170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70853</xdr:rowOff>
    </xdr:from>
    <xdr:to>
      <xdr:col>71</xdr:col>
      <xdr:colOff>177800</xdr:colOff>
      <xdr:row>93</xdr:row>
      <xdr:rowOff>92551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015703"/>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140926</xdr:rowOff>
    </xdr:from>
    <xdr:to>
      <xdr:col>85</xdr:col>
      <xdr:colOff>177800</xdr:colOff>
      <xdr:row>93</xdr:row>
      <xdr:rowOff>71076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9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163803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76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166719</xdr:rowOff>
    </xdr:from>
    <xdr:to>
      <xdr:col>81</xdr:col>
      <xdr:colOff>101600</xdr:colOff>
      <xdr:row>93</xdr:row>
      <xdr:rowOff>96869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113396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7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167500</xdr:rowOff>
    </xdr:from>
    <xdr:to>
      <xdr:col>76</xdr:col>
      <xdr:colOff>165100</xdr:colOff>
      <xdr:row>93</xdr:row>
      <xdr:rowOff>97650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9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114177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7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20053</xdr:rowOff>
    </xdr:from>
    <xdr:to>
      <xdr:col>72</xdr:col>
      <xdr:colOff>38100</xdr:colOff>
      <xdr:row>93</xdr:row>
      <xdr:rowOff>121653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9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138180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7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41751</xdr:rowOff>
    </xdr:from>
    <xdr:to>
      <xdr:col>67</xdr:col>
      <xdr:colOff>101600</xdr:colOff>
      <xdr:row>93</xdr:row>
      <xdr:rowOff>143351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9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159878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7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農林水産業費・商工費・消防費は、類似団体の中で最も高い水準となっている。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農林水産業費については、仁保の郷整備事業等が増加したことが要因として挙げられる。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商工費については、前年度に引き続き、湯田温泉パーク整備事業等が要因として挙げられる。</a:t>
          </a:r>
        </a:p>
        <a:p>
          <a:r>
            <a:rPr kumimoji="1" lang="ja-JP" altLang="en-US" sz="1300">
              <a:latin typeface="ＭＳ Ｐゴシック" panose="020B0600070205080204" pitchFamily="50" charset="-128"/>
              <a:ea typeface="ＭＳ Ｐゴシック" panose="020B0600070205080204" pitchFamily="50" charset="-128"/>
            </a:rPr>
            <a:t>消防費については、消防指令センター共同整備事業等が増加したことが要因として挙げられる。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将来に向けた社会基盤整備等の対応のための財源不足を補うために財政調整基金の取り崩しを行っているが、令和６年度は基金残高は概ね横ばいとなった。</a:t>
          </a:r>
        </a:p>
        <a:p>
          <a:r>
            <a:rPr kumimoji="1" lang="ja-JP" altLang="en-US" sz="1400">
              <a:latin typeface="ＭＳ ゴシック" pitchFamily="49" charset="-128"/>
              <a:ea typeface="ＭＳ ゴシック" pitchFamily="49" charset="-128"/>
            </a:rPr>
            <a:t>今後については、これまで積み立ててきた基金の活用も図りつつ、財政運営計画に基づく歳入・歳出両面からの取組を進める。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全ての会計で黒字となっている。</a:t>
          </a:r>
        </a:p>
        <a:p>
          <a:r>
            <a:rPr kumimoji="1" lang="ja-JP" altLang="en-US" sz="1400">
              <a:latin typeface="ＭＳ ゴシック" pitchFamily="49" charset="-128"/>
              <a:ea typeface="ＭＳ ゴシック" pitchFamily="49" charset="-128"/>
            </a:rPr>
            <a:t>標準財政規模比については、各年度において多少の増減はあるものの、おおむね横ばいで推移している。</a:t>
          </a:r>
        </a:p>
        <a:p>
          <a:r>
            <a:rPr kumimoji="1" lang="ja-JP" altLang="en-US" sz="1400">
              <a:latin typeface="ＭＳ ゴシック" pitchFamily="49" charset="-128"/>
              <a:ea typeface="ＭＳ ゴシック" pitchFamily="49" charset="-128"/>
            </a:rPr>
            <a:t>今後も赤字や資金不足とならないよう、適正な会計管理に努めていく。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108539608</v>
      </c>
      <c r="BO4" s="436"/>
      <c r="BP4" s="436"/>
      <c r="BQ4" s="436"/>
      <c r="BR4" s="436"/>
      <c r="BS4" s="436"/>
      <c r="BT4" s="436"/>
      <c r="BU4" s="437"/>
      <c r="BV4" s="435">
        <v>96204599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1.5</v>
      </c>
      <c r="CU4" s="576"/>
      <c r="CV4" s="576"/>
      <c r="CW4" s="576"/>
      <c r="CX4" s="576"/>
      <c r="CY4" s="576"/>
      <c r="CZ4" s="576"/>
      <c r="DA4" s="577"/>
      <c r="DB4" s="575">
        <v>1.4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107239725</v>
      </c>
      <c r="BO5" s="407"/>
      <c r="BP5" s="407"/>
      <c r="BQ5" s="407"/>
      <c r="BR5" s="407"/>
      <c r="BS5" s="407"/>
      <c r="BT5" s="407"/>
      <c r="BU5" s="408"/>
      <c r="BV5" s="406">
        <v>94373740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97.4</v>
      </c>
      <c r="CU5" s="404"/>
      <c r="CV5" s="404"/>
      <c r="CW5" s="404"/>
      <c r="CX5" s="404"/>
      <c r="CY5" s="404"/>
      <c r="CZ5" s="404"/>
      <c r="DA5" s="405"/>
      <c r="DB5" s="403">
        <v>95.4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1299883</v>
      </c>
      <c r="BO6" s="407"/>
      <c r="BP6" s="407"/>
      <c r="BQ6" s="407"/>
      <c r="BR6" s="407"/>
      <c r="BS6" s="407"/>
      <c r="BT6" s="407"/>
      <c r="BU6" s="408"/>
      <c r="BV6" s="406">
        <v>1830859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97.8</v>
      </c>
      <c r="CU6" s="550"/>
      <c r="CV6" s="550"/>
      <c r="CW6" s="550"/>
      <c r="CX6" s="550"/>
      <c r="CY6" s="550"/>
      <c r="CZ6" s="550"/>
      <c r="DA6" s="551"/>
      <c r="DB6" s="549">
        <v>96.2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568386</v>
      </c>
      <c r="BO7" s="407"/>
      <c r="BP7" s="407"/>
      <c r="BQ7" s="407"/>
      <c r="BR7" s="407"/>
      <c r="BS7" s="407"/>
      <c r="BT7" s="407"/>
      <c r="BU7" s="408"/>
      <c r="BV7" s="406">
        <v>1147929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49676255</v>
      </c>
      <c r="CU7" s="407"/>
      <c r="CV7" s="407"/>
      <c r="CW7" s="407"/>
      <c r="CX7" s="407"/>
      <c r="CY7" s="407"/>
      <c r="CZ7" s="407"/>
      <c r="DA7" s="408"/>
      <c r="DB7" s="406">
        <v>48477665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731497</v>
      </c>
      <c r="BO8" s="407"/>
      <c r="BP8" s="407"/>
      <c r="BQ8" s="407"/>
      <c r="BR8" s="407"/>
      <c r="BS8" s="407"/>
      <c r="BT8" s="407"/>
      <c r="BU8" s="408"/>
      <c r="BV8" s="406">
        <v>682930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0.62</v>
      </c>
      <c r="CU8" s="510"/>
      <c r="CV8" s="510"/>
      <c r="CW8" s="510"/>
      <c r="CX8" s="510"/>
      <c r="CY8" s="510"/>
      <c r="CZ8" s="510"/>
      <c r="DA8" s="511"/>
      <c r="DB8" s="509">
        <v>0.62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193966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48567</v>
      </c>
      <c r="BO9" s="407"/>
      <c r="BP9" s="407"/>
      <c r="BQ9" s="407"/>
      <c r="BR9" s="407"/>
      <c r="BS9" s="407"/>
      <c r="BT9" s="407"/>
      <c r="BU9" s="408"/>
      <c r="BV9" s="406">
        <v>-144238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16.399999999999999</v>
      </c>
      <c r="CU9" s="404"/>
      <c r="CV9" s="404"/>
      <c r="CW9" s="404"/>
      <c r="CX9" s="404"/>
      <c r="CY9" s="404"/>
      <c r="CZ9" s="404"/>
      <c r="DA9" s="405"/>
      <c r="DB9" s="403">
        <v>16.3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197422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806040</v>
      </c>
      <c r="BO10" s="407"/>
      <c r="BP10" s="407"/>
      <c r="BQ10" s="407"/>
      <c r="BR10" s="407"/>
      <c r="BS10" s="407"/>
      <c r="BT10" s="407"/>
      <c r="BU10" s="408"/>
      <c r="BV10" s="406">
        <v>339798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185982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1076513</v>
      </c>
      <c r="BO12" s="407"/>
      <c r="BP12" s="407"/>
      <c r="BQ12" s="407"/>
      <c r="BR12" s="407"/>
      <c r="BS12" s="407"/>
      <c r="BT12" s="407"/>
      <c r="BU12" s="408"/>
      <c r="BV12" s="406">
        <v>1745606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183457</v>
      </c>
      <c r="S13" s="494"/>
      <c r="T13" s="494"/>
      <c r="U13" s="494"/>
      <c r="V13" s="495"/>
      <c r="W13" s="496" t="s">
        <v>131</v>
      </c>
      <c r="X13" s="392"/>
      <c r="Y13" s="392"/>
      <c r="Z13" s="392"/>
      <c r="AA13" s="392"/>
      <c r="AB13" s="393"/>
      <c r="AC13" s="359">
        <v>3975</v>
      </c>
      <c r="AD13" s="360"/>
      <c r="AE13" s="360"/>
      <c r="AF13" s="360"/>
      <c r="AG13" s="361"/>
      <c r="AH13" s="359">
        <v>4750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-221906</v>
      </c>
      <c r="BO13" s="407"/>
      <c r="BP13" s="407"/>
      <c r="BQ13" s="407"/>
      <c r="BR13" s="407"/>
      <c r="BS13" s="407"/>
      <c r="BT13" s="407"/>
      <c r="BU13" s="408"/>
      <c r="BV13" s="406">
        <v>-1550046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6.3</v>
      </c>
      <c r="CU13" s="404"/>
      <c r="CV13" s="404"/>
      <c r="CW13" s="404"/>
      <c r="CX13" s="404"/>
      <c r="CY13" s="404"/>
      <c r="CZ13" s="404"/>
      <c r="DA13" s="405"/>
      <c r="DB13" s="403">
        <v>6.1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187494</v>
      </c>
      <c r="S14" s="494"/>
      <c r="T14" s="494"/>
      <c r="U14" s="494"/>
      <c r="V14" s="495"/>
      <c r="W14" s="497"/>
      <c r="X14" s="395"/>
      <c r="Y14" s="395"/>
      <c r="Z14" s="395"/>
      <c r="AA14" s="395"/>
      <c r="AB14" s="396"/>
      <c r="AC14" s="486">
        <v>4.4000000000000004</v>
      </c>
      <c r="AD14" s="487"/>
      <c r="AE14" s="487"/>
      <c r="AF14" s="487"/>
      <c r="AG14" s="488"/>
      <c r="AH14" s="486">
        <v>5.2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89.3</v>
      </c>
      <c r="CU14" s="504"/>
      <c r="CV14" s="504"/>
      <c r="CW14" s="504"/>
      <c r="CX14" s="504"/>
      <c r="CY14" s="504"/>
      <c r="CZ14" s="504"/>
      <c r="DA14" s="505"/>
      <c r="DB14" s="503">
        <v>72.099999999999994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185294</v>
      </c>
      <c r="S15" s="494"/>
      <c r="T15" s="494"/>
      <c r="U15" s="494"/>
      <c r="V15" s="495"/>
      <c r="W15" s="496" t="s">
        <v>137</v>
      </c>
      <c r="X15" s="392"/>
      <c r="Y15" s="392"/>
      <c r="Z15" s="392"/>
      <c r="AA15" s="392"/>
      <c r="AB15" s="393"/>
      <c r="AC15" s="359">
        <v>15767</v>
      </c>
      <c r="AD15" s="360"/>
      <c r="AE15" s="360"/>
      <c r="AF15" s="360"/>
      <c r="AG15" s="361"/>
      <c r="AH15" s="359">
        <v>15871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26122363</v>
      </c>
      <c r="BO15" s="436"/>
      <c r="BP15" s="436"/>
      <c r="BQ15" s="436"/>
      <c r="BR15" s="436"/>
      <c r="BS15" s="436"/>
      <c r="BT15" s="436"/>
      <c r="BU15" s="437"/>
      <c r="BV15" s="435">
        <v>25559658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17.3</v>
      </c>
      <c r="AD16" s="487"/>
      <c r="AE16" s="487"/>
      <c r="AF16" s="487"/>
      <c r="AG16" s="488"/>
      <c r="AH16" s="486">
        <v>17.5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42579149</v>
      </c>
      <c r="BO16" s="407"/>
      <c r="BP16" s="407"/>
      <c r="BQ16" s="407"/>
      <c r="BR16" s="407"/>
      <c r="BS16" s="407"/>
      <c r="BT16" s="407"/>
      <c r="BU16" s="408"/>
      <c r="BV16" s="406">
        <v>41343206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71456</v>
      </c>
      <c r="AD17" s="360"/>
      <c r="AE17" s="360"/>
      <c r="AF17" s="360"/>
      <c r="AG17" s="361"/>
      <c r="AH17" s="359">
        <v>69932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33018233</v>
      </c>
      <c r="BO17" s="407"/>
      <c r="BP17" s="407"/>
      <c r="BQ17" s="407"/>
      <c r="BR17" s="407"/>
      <c r="BS17" s="407"/>
      <c r="BT17" s="407"/>
      <c r="BU17" s="408"/>
      <c r="BV17" s="406">
        <v>32321860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1023.22</v>
      </c>
      <c r="M18" s="459"/>
      <c r="N18" s="459"/>
      <c r="O18" s="459"/>
      <c r="P18" s="459"/>
      <c r="Q18" s="459"/>
      <c r="R18" s="460"/>
      <c r="S18" s="460"/>
      <c r="T18" s="460"/>
      <c r="U18" s="460"/>
      <c r="V18" s="461"/>
      <c r="W18" s="477"/>
      <c r="X18" s="478"/>
      <c r="Y18" s="478"/>
      <c r="Z18" s="478"/>
      <c r="AA18" s="478"/>
      <c r="AB18" s="502"/>
      <c r="AC18" s="376">
        <v>78.400000000000006</v>
      </c>
      <c r="AD18" s="377"/>
      <c r="AE18" s="377"/>
      <c r="AF18" s="377"/>
      <c r="AG18" s="462"/>
      <c r="AH18" s="376">
        <v>77.2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50354235</v>
      </c>
      <c r="BO18" s="407"/>
      <c r="BP18" s="407"/>
      <c r="BQ18" s="407"/>
      <c r="BR18" s="407"/>
      <c r="BS18" s="407"/>
      <c r="BT18" s="407"/>
      <c r="BU18" s="408"/>
      <c r="BV18" s="406">
        <v>47660513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62433114</v>
      </c>
      <c r="BO19" s="407"/>
      <c r="BP19" s="407"/>
      <c r="BQ19" s="407"/>
      <c r="BR19" s="407"/>
      <c r="BS19" s="407"/>
      <c r="BT19" s="407"/>
      <c r="BU19" s="408"/>
      <c r="BV19" s="406">
        <v>61696555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87094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116881951</v>
      </c>
      <c r="BO22" s="436"/>
      <c r="BP22" s="436"/>
      <c r="BQ22" s="436"/>
      <c r="BR22" s="436"/>
      <c r="BS22" s="436"/>
      <c r="BT22" s="436"/>
      <c r="BU22" s="437"/>
      <c r="BV22" s="435">
        <v>109699255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92621169</v>
      </c>
      <c r="BO23" s="407"/>
      <c r="BP23" s="407"/>
      <c r="BQ23" s="407"/>
      <c r="BR23" s="407"/>
      <c r="BS23" s="407"/>
      <c r="BT23" s="407"/>
      <c r="BU23" s="408"/>
      <c r="BV23" s="406">
        <v>89089900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9900</v>
      </c>
      <c r="R24" s="360"/>
      <c r="S24" s="360"/>
      <c r="T24" s="360"/>
      <c r="U24" s="360"/>
      <c r="V24" s="361"/>
      <c r="W24" s="449"/>
      <c r="X24" s="386"/>
      <c r="Y24" s="387"/>
      <c r="Z24" s="362" t="s">
        <v>162</v>
      </c>
      <c r="AA24" s="363"/>
      <c r="AB24" s="363"/>
      <c r="AC24" s="363"/>
      <c r="AD24" s="363"/>
      <c r="AE24" s="363"/>
      <c r="AF24" s="363"/>
      <c r="AG24" s="364"/>
      <c r="AH24" s="359">
        <v>1522</v>
      </c>
      <c r="AI24" s="360"/>
      <c r="AJ24" s="360"/>
      <c r="AK24" s="360"/>
      <c r="AL24" s="361"/>
      <c r="AM24" s="359">
        <v>4993682</v>
      </c>
      <c r="AN24" s="360"/>
      <c r="AO24" s="360"/>
      <c r="AP24" s="360"/>
      <c r="AQ24" s="360"/>
      <c r="AR24" s="361"/>
      <c r="AS24" s="359">
        <v>3281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89334347</v>
      </c>
      <c r="BO24" s="407"/>
      <c r="BP24" s="407"/>
      <c r="BQ24" s="407"/>
      <c r="BR24" s="407"/>
      <c r="BS24" s="407"/>
      <c r="BT24" s="407"/>
      <c r="BU24" s="408"/>
      <c r="BV24" s="406">
        <v>79339597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8100</v>
      </c>
      <c r="R25" s="360"/>
      <c r="S25" s="360"/>
      <c r="T25" s="360"/>
      <c r="U25" s="360"/>
      <c r="V25" s="361"/>
      <c r="W25" s="449"/>
      <c r="X25" s="386"/>
      <c r="Y25" s="387"/>
      <c r="Z25" s="362" t="s">
        <v>165</v>
      </c>
      <c r="AA25" s="363"/>
      <c r="AB25" s="363"/>
      <c r="AC25" s="363"/>
      <c r="AD25" s="363"/>
      <c r="AE25" s="363"/>
      <c r="AF25" s="363"/>
      <c r="AG25" s="364"/>
      <c r="AH25" s="359">
        <v>241</v>
      </c>
      <c r="AI25" s="360"/>
      <c r="AJ25" s="360"/>
      <c r="AK25" s="360"/>
      <c r="AL25" s="361"/>
      <c r="AM25" s="359">
        <v>798433</v>
      </c>
      <c r="AN25" s="360"/>
      <c r="AO25" s="360"/>
      <c r="AP25" s="360"/>
      <c r="AQ25" s="360"/>
      <c r="AR25" s="361"/>
      <c r="AS25" s="359">
        <v>3313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20069260</v>
      </c>
      <c r="BO25" s="436"/>
      <c r="BP25" s="436"/>
      <c r="BQ25" s="436"/>
      <c r="BR25" s="436"/>
      <c r="BS25" s="436"/>
      <c r="BT25" s="436"/>
      <c r="BU25" s="437"/>
      <c r="BV25" s="435">
        <v>31023178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7120</v>
      </c>
      <c r="R26" s="360"/>
      <c r="S26" s="360"/>
      <c r="T26" s="360"/>
      <c r="U26" s="360"/>
      <c r="V26" s="361"/>
      <c r="W26" s="449"/>
      <c r="X26" s="386"/>
      <c r="Y26" s="387"/>
      <c r="Z26" s="362" t="s">
        <v>168</v>
      </c>
      <c r="AA26" s="417"/>
      <c r="AB26" s="417"/>
      <c r="AC26" s="417"/>
      <c r="AD26" s="417"/>
      <c r="AE26" s="417"/>
      <c r="AF26" s="417"/>
      <c r="AG26" s="418"/>
      <c r="AH26" s="359">
        <v>150</v>
      </c>
      <c r="AI26" s="360"/>
      <c r="AJ26" s="360"/>
      <c r="AK26" s="360"/>
      <c r="AL26" s="361"/>
      <c r="AM26" s="359">
        <v>484800</v>
      </c>
      <c r="AN26" s="360"/>
      <c r="AO26" s="360"/>
      <c r="AP26" s="360"/>
      <c r="AQ26" s="360"/>
      <c r="AR26" s="361"/>
      <c r="AS26" s="359">
        <v>3232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5570</v>
      </c>
      <c r="R27" s="360"/>
      <c r="S27" s="360"/>
      <c r="T27" s="360"/>
      <c r="U27" s="360"/>
      <c r="V27" s="361"/>
      <c r="W27" s="449"/>
      <c r="X27" s="386"/>
      <c r="Y27" s="387"/>
      <c r="Z27" s="362" t="s">
        <v>171</v>
      </c>
      <c r="AA27" s="363"/>
      <c r="AB27" s="363"/>
      <c r="AC27" s="363"/>
      <c r="AD27" s="363"/>
      <c r="AE27" s="363"/>
      <c r="AF27" s="363"/>
      <c r="AG27" s="364"/>
      <c r="AH27" s="359">
        <v>21</v>
      </c>
      <c r="AI27" s="360"/>
      <c r="AJ27" s="360"/>
      <c r="AK27" s="360"/>
      <c r="AL27" s="361"/>
      <c r="AM27" s="359">
        <v>66752</v>
      </c>
      <c r="AN27" s="360"/>
      <c r="AO27" s="360"/>
      <c r="AP27" s="360"/>
      <c r="AQ27" s="360"/>
      <c r="AR27" s="361"/>
      <c r="AS27" s="359">
        <v>3179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1793781</v>
      </c>
      <c r="BO27" s="441"/>
      <c r="BP27" s="441"/>
      <c r="BQ27" s="441"/>
      <c r="BR27" s="441"/>
      <c r="BS27" s="441"/>
      <c r="BT27" s="441"/>
      <c r="BU27" s="442"/>
      <c r="BV27" s="440">
        <v>1790889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3020490</v>
      </c>
      <c r="BO28" s="436"/>
      <c r="BP28" s="436"/>
      <c r="BQ28" s="436"/>
      <c r="BR28" s="436"/>
      <c r="BS28" s="436"/>
      <c r="BT28" s="436"/>
      <c r="BU28" s="437"/>
      <c r="BV28" s="435">
        <v>2940964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32</v>
      </c>
      <c r="M29" s="360"/>
      <c r="N29" s="360"/>
      <c r="O29" s="360"/>
      <c r="P29" s="361"/>
      <c r="Q29" s="359">
        <v>4490</v>
      </c>
      <c r="R29" s="360"/>
      <c r="S29" s="360"/>
      <c r="T29" s="360"/>
      <c r="U29" s="360"/>
      <c r="V29" s="361"/>
      <c r="W29" s="450"/>
      <c r="X29" s="451"/>
      <c r="Y29" s="452"/>
      <c r="Z29" s="362" t="s">
        <v>177</v>
      </c>
      <c r="AA29" s="363"/>
      <c r="AB29" s="363"/>
      <c r="AC29" s="363"/>
      <c r="AD29" s="363"/>
      <c r="AE29" s="363"/>
      <c r="AF29" s="363"/>
      <c r="AG29" s="364"/>
      <c r="AH29" s="359">
        <v>1543</v>
      </c>
      <c r="AI29" s="360"/>
      <c r="AJ29" s="360"/>
      <c r="AK29" s="360"/>
      <c r="AL29" s="361"/>
      <c r="AM29" s="359">
        <v>5060434</v>
      </c>
      <c r="AN29" s="360"/>
      <c r="AO29" s="360"/>
      <c r="AP29" s="360"/>
      <c r="AQ29" s="360"/>
      <c r="AR29" s="361"/>
      <c r="AS29" s="359">
        <v>3280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2538413</v>
      </c>
      <c r="BO29" s="407"/>
      <c r="BP29" s="407"/>
      <c r="BQ29" s="407"/>
      <c r="BR29" s="407"/>
      <c r="BS29" s="407"/>
      <c r="BT29" s="407"/>
      <c r="BU29" s="408"/>
      <c r="BV29" s="406">
        <v>3952827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7821745</v>
      </c>
      <c r="BO30" s="441"/>
      <c r="BP30" s="441"/>
      <c r="BQ30" s="441"/>
      <c r="BR30" s="441"/>
      <c r="BS30" s="441"/>
      <c r="BT30" s="441"/>
      <c r="BU30" s="442"/>
      <c r="BV30" s="440">
        <v>9735600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13</v>
      </c>
      <c r="BF34" s="354"/>
      <c r="BG34" s="355" t="str">
        <f>IF('各会計、関係団体の財政状況及び健全化判断比率'!B37="","",'各会計、関係団体の財政状況及び健全化判断比率'!B37)</f>
        <v>国民宿舎特別会計</v>
      </c>
      <c r="BH34" s="355"/>
      <c r="BI34" s="355"/>
      <c r="BJ34" s="355"/>
      <c r="BK34" s="355"/>
      <c r="BL34" s="355"/>
      <c r="BM34" s="355"/>
      <c r="BN34" s="355"/>
      <c r="BO34" s="355"/>
      <c r="BP34" s="355"/>
      <c r="BQ34" s="355"/>
      <c r="BR34" s="355"/>
      <c r="BS34" s="355"/>
      <c r="BT34" s="355"/>
      <c r="BU34" s="355"/>
      <c r="BV34" s="163"/>
      <c r="BW34" s="354">
        <f>IF(BY34="","",MAX(C34:D43,U34:V43,AM34:AN43,BE34:BF43)+1)</f>
        <v>15</v>
      </c>
      <c r="BX34" s="354"/>
      <c r="BY34" s="355" t="str">
        <f>IF('各会計、関係団体の財政状況及び健全化判断比率'!B68="","",'各会計、関係団体の財政状況及び健全化判断比率'!B68)</f>
        <v>山口県市町総合事務組合（一般会計）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24</v>
      </c>
      <c r="CP34" s="354"/>
      <c r="CQ34" s="355" t="str">
        <f>IF('各会計、関係団体の財政状況及び健全化判断比率'!BS7="","",'各会計、関係団体の財政状況及び健全化判断比率'!BS7)</f>
        <v>山口市文化振興財団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地域下水道事業特別会計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公共下水道事業会計</v>
      </c>
      <c r="AP35" s="355"/>
      <c r="AQ35" s="355"/>
      <c r="AR35" s="355"/>
      <c r="AS35" s="355"/>
      <c r="AT35" s="355"/>
      <c r="AU35" s="355"/>
      <c r="AV35" s="355"/>
      <c r="AW35" s="355"/>
      <c r="AX35" s="355"/>
      <c r="AY35" s="355"/>
      <c r="AZ35" s="355"/>
      <c r="BA35" s="355"/>
      <c r="BB35" s="355"/>
      <c r="BC35" s="355"/>
      <c r="BD35" s="163"/>
      <c r="BE35" s="354">
        <f t="shared" ref="BE35:BE43" si="1">IF(BG35="","",BE34+1)</f>
        <v>14</v>
      </c>
      <c r="BF35" s="354"/>
      <c r="BG35" s="355" t="str">
        <f>IF('各会計、関係団体の財政状況及び健全化判断比率'!B38="","",'各会計、関係団体の財政状況及び健全化判断比率'!B38)</f>
        <v>鋳銭司第二団地整備事業特別会計</v>
      </c>
      <c r="BH35" s="355"/>
      <c r="BI35" s="355"/>
      <c r="BJ35" s="355"/>
      <c r="BK35" s="355"/>
      <c r="BL35" s="355"/>
      <c r="BM35" s="355"/>
      <c r="BN35" s="355"/>
      <c r="BO35" s="355"/>
      <c r="BP35" s="355"/>
      <c r="BQ35" s="355"/>
      <c r="BR35" s="355"/>
      <c r="BS35" s="355"/>
      <c r="BT35" s="355"/>
      <c r="BU35" s="355"/>
      <c r="BV35" s="163"/>
      <c r="BW35" s="354">
        <f t="shared" ref="BW35:BW43" si="2">IF(BY35="","",BW34+1)</f>
        <v>16</v>
      </c>
      <c r="BX35" s="354"/>
      <c r="BY35" s="355" t="str">
        <f>IF('各会計、関係団体の財政状況及び健全化判断比率'!B69="","",'各会計、関係団体の財政状況及び健全化判断比率'!B69)</f>
        <v>山口県市町総合事務組合（退職手当特別会計）</v>
      </c>
      <c r="BZ35" s="355"/>
      <c r="CA35" s="355"/>
      <c r="CB35" s="355"/>
      <c r="CC35" s="355"/>
      <c r="CD35" s="355"/>
      <c r="CE35" s="355"/>
      <c r="CF35" s="355"/>
      <c r="CG35" s="355"/>
      <c r="CH35" s="355"/>
      <c r="CI35" s="355"/>
      <c r="CJ35" s="355"/>
      <c r="CK35" s="355"/>
      <c r="CL35" s="355"/>
      <c r="CM35" s="355"/>
      <c r="CN35" s="163"/>
      <c r="CO35" s="354">
        <f t="shared" ref="CO35:CO43" si="3">IF(CQ35="","",CO34+1)</f>
        <v>25</v>
      </c>
      <c r="CP35" s="354"/>
      <c r="CQ35" s="355" t="str">
        <f>IF('各会計、関係団体の財政状況及び健全化判断比率'!BS8="","",'各会計、関係団体の財政状況及び健全化判断比率'!BS8)</f>
        <v>山口観光コンベンション協会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特別林野特別会計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IF('各会計、関係団体の財政状況及び健全化判断比率'!B34="","",'各会計、関係団体の財政状況及び健全化判断比率'!B34)</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17</v>
      </c>
      <c r="BX36" s="354"/>
      <c r="BY36" s="355" t="str">
        <f>IF('各会計、関係団体の財政状況及び健全化判断比率'!B70="","",'各会計、関係団体の財政状況及び健全化判断比率'!B70)</f>
        <v>山口県市町総合事務組合（消防団員補償等特別会計）</v>
      </c>
      <c r="BZ36" s="355"/>
      <c r="CA36" s="355"/>
      <c r="CB36" s="355"/>
      <c r="CC36" s="355"/>
      <c r="CD36" s="355"/>
      <c r="CE36" s="355"/>
      <c r="CF36" s="355"/>
      <c r="CG36" s="355"/>
      <c r="CH36" s="355"/>
      <c r="CI36" s="355"/>
      <c r="CJ36" s="355"/>
      <c r="CK36" s="355"/>
      <c r="CL36" s="355"/>
      <c r="CM36" s="355"/>
      <c r="CN36" s="163"/>
      <c r="CO36" s="354">
        <f t="shared" si="3"/>
        <v>26</v>
      </c>
      <c r="CP36" s="354"/>
      <c r="CQ36" s="355" t="str">
        <f>IF('各会計、関係団体の財政状況及び健全化判断比率'!BS9="","",'各会計、関係団体の財政状況及び健全化判断比率'!BS9)</f>
        <v>願成就</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63"/>
      <c r="AM37" s="354">
        <f t="shared" si="0"/>
        <v>11</v>
      </c>
      <c r="AN37" s="354"/>
      <c r="AO37" s="355" t="str">
        <f>IF('各会計、関係団体の財政状況及び健全化判断比率'!B35="","",'各会計、関係団体の財政状況及び健全化判断比率'!B35)</f>
        <v>漁業集落排水事業会計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18</v>
      </c>
      <c r="BX37" s="354"/>
      <c r="BY37" s="355" t="str">
        <f>IF('各会計、関係団体の財政状況及び健全化判断比率'!B71="","",'各会計、関係団体の財政状況及び健全化判断比率'!B71)</f>
        <v>山口県市町総合事務組合（非常勤職員公務災害補償特別会計）</v>
      </c>
      <c r="BZ37" s="355"/>
      <c r="CA37" s="355"/>
      <c r="CB37" s="355"/>
      <c r="CC37" s="355"/>
      <c r="CD37" s="355"/>
      <c r="CE37" s="355"/>
      <c r="CF37" s="355"/>
      <c r="CG37" s="355"/>
      <c r="CH37" s="355"/>
      <c r="CI37" s="355"/>
      <c r="CJ37" s="355"/>
      <c r="CK37" s="355"/>
      <c r="CL37" s="355"/>
      <c r="CM37" s="355"/>
      <c r="CN37" s="163"/>
      <c r="CO37" s="354">
        <f t="shared" si="3"/>
        <v>27</v>
      </c>
      <c r="CP37" s="354"/>
      <c r="CQ37" s="355" t="str">
        <f>IF('各会計、関係団体の財政状況及び健全化判断比率'!BS10="","",'各会計、関係団体の財政状況及び健全化判断比率'!BS10)</f>
        <v>街づくり山口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12</v>
      </c>
      <c r="AN38" s="354"/>
      <c r="AO38" s="355" t="str">
        <f>IF('各会計、関係団体の財政状況及び健全化判断比率'!B36="","",'各会計、関係団体の財政状況及び健全化判断比率'!B36)</f>
        <v>簡易水道事業会計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19</v>
      </c>
      <c r="BX38" s="354"/>
      <c r="BY38" s="355" t="str">
        <f>IF('各会計、関係団体の財政状況及び健全化判断比率'!B72="","",'各会計、関係団体の財政状況及び健全化判断比率'!B72)</f>
        <v>山口県市町総合事務組合（山口県市町公平委員会特別会計）</v>
      </c>
      <c r="BZ38" s="355"/>
      <c r="CA38" s="355"/>
      <c r="CB38" s="355"/>
      <c r="CC38" s="355"/>
      <c r="CD38" s="355"/>
      <c r="CE38" s="355"/>
      <c r="CF38" s="355"/>
      <c r="CG38" s="355"/>
      <c r="CH38" s="355"/>
      <c r="CI38" s="355"/>
      <c r="CJ38" s="355"/>
      <c r="CK38" s="355"/>
      <c r="CL38" s="355"/>
      <c r="CM38" s="355"/>
      <c r="CN38" s="163"/>
      <c r="CO38" s="354">
        <f t="shared" si="3"/>
        <v>28</v>
      </c>
      <c r="CP38" s="354"/>
      <c r="CQ38" s="355" t="str">
        <f>IF('各会計、関係団体の財政状況及び健全化判断比率'!BS11="","",'各会計、関係団体の財政状況及び健全化判断比率'!BS11)</f>
        <v>阿知須まち開発</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20</v>
      </c>
      <c r="BX39" s="354"/>
      <c r="BY39" s="355" t="str">
        <f>IF('各会計、関係団体の財政状況及び健全化判断比率'!B73="","",'各会計、関係団体の財政状況及び健全化判断比率'!B73)</f>
        <v>山口県市町総合事務組合（交通災害共済特別会計）</v>
      </c>
      <c r="BZ39" s="355"/>
      <c r="CA39" s="355"/>
      <c r="CB39" s="355"/>
      <c r="CC39" s="355"/>
      <c r="CD39" s="355"/>
      <c r="CE39" s="355"/>
      <c r="CF39" s="355"/>
      <c r="CG39" s="355"/>
      <c r="CH39" s="355"/>
      <c r="CI39" s="355"/>
      <c r="CJ39" s="355"/>
      <c r="CK39" s="355"/>
      <c r="CL39" s="355"/>
      <c r="CM39" s="355"/>
      <c r="CN39" s="163"/>
      <c r="CO39" s="354">
        <f t="shared" si="3"/>
        <v>29</v>
      </c>
      <c r="CP39" s="354"/>
      <c r="CQ39" s="355" t="str">
        <f>IF('各会計、関係団体の財政状況及び健全化判断比率'!BS12="","",'各会計、関係団体の財政状況及び健全化判断比率'!BS12)</f>
        <v>山口市徳地農業公社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21</v>
      </c>
      <c r="BX40" s="354"/>
      <c r="BY40" s="355" t="str">
        <f>IF('各会計、関係団体の財政状況及び健全化判断比率'!B74="","",'各会計、関係団体の財政状況及び健全化判断比率'!B74)</f>
        <v>山口県市町総合事務組合（山口県自治会館管理特別会計）</v>
      </c>
      <c r="BZ40" s="355"/>
      <c r="CA40" s="355"/>
      <c r="CB40" s="355"/>
      <c r="CC40" s="355"/>
      <c r="CD40" s="355"/>
      <c r="CE40" s="355"/>
      <c r="CF40" s="355"/>
      <c r="CG40" s="355"/>
      <c r="CH40" s="355"/>
      <c r="CI40" s="355"/>
      <c r="CJ40" s="355"/>
      <c r="CK40" s="355"/>
      <c r="CL40" s="355"/>
      <c r="CM40" s="355"/>
      <c r="CN40" s="163"/>
      <c r="CO40" s="354">
        <f t="shared" si="3"/>
        <v>30</v>
      </c>
      <c r="CP40" s="354"/>
      <c r="CQ40" s="355" t="str">
        <f>IF('各会計、関係団体の財政状況及び健全化判断比率'!BS13="","",'各会計、関係団体の財政状況及び健全化判断比率'!BS13)</f>
        <v>ふるさと振興公社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22</v>
      </c>
      <c r="BX41" s="354"/>
      <c r="BY41" s="355" t="str">
        <f>IF('各会計、関係団体の財政状況及び健全化判断比率'!B75="","",'各会計、関係団体の財政状況及び健全化判断比率'!B75)</f>
        <v>山口県後期高齢者医療広域連合（一般会計）</v>
      </c>
      <c r="BZ41" s="355"/>
      <c r="CA41" s="355"/>
      <c r="CB41" s="355"/>
      <c r="CC41" s="355"/>
      <c r="CD41" s="355"/>
      <c r="CE41" s="355"/>
      <c r="CF41" s="355"/>
      <c r="CG41" s="355"/>
      <c r="CH41" s="355"/>
      <c r="CI41" s="355"/>
      <c r="CJ41" s="355"/>
      <c r="CK41" s="355"/>
      <c r="CL41" s="355"/>
      <c r="CM41" s="355"/>
      <c r="CN41" s="163"/>
      <c r="CO41" s="354">
        <f t="shared" si="3"/>
        <v>31</v>
      </c>
      <c r="CP41" s="354"/>
      <c r="CQ41" s="355" t="str">
        <f>IF('各会計、関係団体の財政状況及び健全化判断比率'!BS14="","",'各会計、関係団体の財政状況及び健全化判断比率'!BS14)</f>
        <v>山口グリーンエネルギー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23</v>
      </c>
      <c r="BX42" s="354"/>
      <c r="BY42" s="355" t="str">
        <f>IF('各会計、関係団体の財政状況及び健全化判断比率'!B76="","",'各会計、関係団体の財政状況及び健全化判断比率'!B76)</f>
        <v>山口県後期高齢者医療広域連合（後期高齢者医療特別会計）</v>
      </c>
      <c r="BZ42" s="355"/>
      <c r="CA42" s="355"/>
      <c r="CB42" s="355"/>
      <c r="CC42" s="355"/>
      <c r="CD42" s="355"/>
      <c r="CE42" s="355"/>
      <c r="CF42" s="355"/>
      <c r="CG42" s="355"/>
      <c r="CH42" s="355"/>
      <c r="CI42" s="355"/>
      <c r="CJ42" s="355"/>
      <c r="CK42" s="355"/>
      <c r="CL42" s="355"/>
      <c r="CM42" s="355"/>
      <c r="CN42" s="163"/>
      <c r="CO42" s="354">
        <f t="shared" si="3"/>
        <v>32</v>
      </c>
      <c r="CP42" s="354"/>
      <c r="CQ42" s="355" t="str">
        <f>IF('各会計、関係団体の財政状況及び健全化判断比率'!BS15="","",'各会計、関係団体の財政状況及び健全化判断比率'!BS15)</f>
        <v>やまぐち農林振興公社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33</v>
      </c>
      <c r="CP43" s="354"/>
      <c r="CQ43" s="355" t="str">
        <f>IF('各会計、関係団体の財政状況及び健全化判断比率'!BS16="","",'各会計、関係団体の財政状況及び健全化判断比率'!BS16)</f>
        <v>山口県施設管理財団</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DQtsBaq8wfFZu1RekmEG8p4TkTqYWBz/XXyLvcE3nrJtAcCOdE5moEaO4W9ULtbFfOADORwU+JeTD/0dDgSPnw==" saltValue="KNSFGOhyHAA6k6PYavCQ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40" t="s">
        <v>543</v>
      </c>
      <c r="D34" s="1140"/>
      <c r="E34" s="1141"/>
      <c r="F34" s="32">
        <v>7.17</v>
      </c>
      <c r="G34" s="33">
        <v>7.08</v>
      </c>
      <c r="H34" s="33">
        <v>6.91</v>
      </c>
      <c r="I34" s="33">
        <v>6.83</v>
      </c>
      <c r="J34" s="34">
        <v>6.65</v>
      </c>
      <c r="K34" s="22"/>
      <c r="L34" s="22"/>
      <c r="M34" s="22"/>
      <c r="N34" s="22"/>
      <c r="O34" s="22"/>
      <c r="P34" s="22"/>
    </row>
    <row r="35" spans="1:16" ht="39" customHeight="1" x14ac:dyDescent="0.15">
      <c r="A35" s="22"/>
      <c r="B35" s="35"/>
      <c r="C35" s="1136" t="s">
        <v>544</v>
      </c>
      <c r="D35" s="1136"/>
      <c r="E35" s="1137"/>
      <c r="F35" s="36">
        <v>2.46</v>
      </c>
      <c r="G35" s="37">
        <v>2.61</v>
      </c>
      <c r="H35" s="37">
        <v>2.66</v>
      </c>
      <c r="I35" s="37">
        <v>2.54</v>
      </c>
      <c r="J35" s="38">
        <v>2.2599999999999998</v>
      </c>
      <c r="K35" s="22"/>
      <c r="L35" s="22"/>
      <c r="M35" s="22"/>
      <c r="N35" s="22"/>
      <c r="O35" s="22"/>
      <c r="P35" s="22"/>
    </row>
    <row r="36" spans="1:16" ht="39" customHeight="1" x14ac:dyDescent="0.15">
      <c r="A36" s="22"/>
      <c r="B36" s="35"/>
      <c r="C36" s="1136" t="s">
        <v>545</v>
      </c>
      <c r="D36" s="1136"/>
      <c r="E36" s="1137"/>
      <c r="F36" s="36">
        <v>1.66</v>
      </c>
      <c r="G36" s="37">
        <v>1.47</v>
      </c>
      <c r="H36" s="37">
        <v>1.72</v>
      </c>
      <c r="I36" s="37">
        <v>1.4</v>
      </c>
      <c r="J36" s="38">
        <v>1.47</v>
      </c>
      <c r="K36" s="22"/>
      <c r="L36" s="22"/>
      <c r="M36" s="22"/>
      <c r="N36" s="22"/>
      <c r="O36" s="22"/>
      <c r="P36" s="22"/>
    </row>
    <row r="37" spans="1:16" ht="39" customHeight="1" x14ac:dyDescent="0.15">
      <c r="A37" s="22"/>
      <c r="B37" s="35"/>
      <c r="C37" s="1136" t="s">
        <v>546</v>
      </c>
      <c r="D37" s="1136"/>
      <c r="E37" s="1137"/>
      <c r="F37" s="36">
        <v>0.42</v>
      </c>
      <c r="G37" s="37">
        <v>0.6</v>
      </c>
      <c r="H37" s="37">
        <v>0.67</v>
      </c>
      <c r="I37" s="37">
        <v>1.05</v>
      </c>
      <c r="J37" s="38">
        <v>1.02</v>
      </c>
      <c r="K37" s="22"/>
      <c r="L37" s="22"/>
      <c r="M37" s="22"/>
      <c r="N37" s="22"/>
      <c r="O37" s="22"/>
      <c r="P37" s="22"/>
    </row>
    <row r="38" spans="1:16" ht="39" customHeight="1" x14ac:dyDescent="0.15">
      <c r="A38" s="22"/>
      <c r="B38" s="35"/>
      <c r="C38" s="1136" t="s">
        <v>547</v>
      </c>
      <c r="D38" s="1136"/>
      <c r="E38" s="1137"/>
      <c r="F38" s="36">
        <v>0.15</v>
      </c>
      <c r="G38" s="37">
        <v>0.19</v>
      </c>
      <c r="H38" s="37">
        <v>0.2</v>
      </c>
      <c r="I38" s="37">
        <v>0.21</v>
      </c>
      <c r="J38" s="38">
        <v>0.19</v>
      </c>
      <c r="K38" s="22"/>
      <c r="L38" s="22"/>
      <c r="M38" s="22"/>
      <c r="N38" s="22"/>
      <c r="O38" s="22"/>
      <c r="P38" s="22"/>
    </row>
    <row r="39" spans="1:16" ht="39" customHeight="1" x14ac:dyDescent="0.15">
      <c r="A39" s="22"/>
      <c r="B39" s="35"/>
      <c r="C39" s="1136" t="s">
        <v>548</v>
      </c>
      <c r="D39" s="1136"/>
      <c r="E39" s="1137"/>
      <c r="F39" s="36">
        <v>0.1</v>
      </c>
      <c r="G39" s="37">
        <v>0.1</v>
      </c>
      <c r="H39" s="37">
        <v>0.11</v>
      </c>
      <c r="I39" s="37">
        <v>0.11</v>
      </c>
      <c r="J39" s="38">
        <v>0.11</v>
      </c>
      <c r="K39" s="22"/>
      <c r="L39" s="22"/>
      <c r="M39" s="22"/>
      <c r="N39" s="22"/>
      <c r="O39" s="22"/>
      <c r="P39" s="22"/>
    </row>
    <row r="40" spans="1:16" ht="39" customHeight="1" x14ac:dyDescent="0.15">
      <c r="A40" s="22"/>
      <c r="B40" s="35"/>
      <c r="C40" s="1136" t="s">
        <v>549</v>
      </c>
      <c r="D40" s="1136"/>
      <c r="E40" s="1137"/>
      <c r="F40" s="36">
        <v>0.03</v>
      </c>
      <c r="G40" s="37">
        <v>0.08</v>
      </c>
      <c r="H40" s="37">
        <v>0.04</v>
      </c>
      <c r="I40" s="37">
        <v>0.04</v>
      </c>
      <c r="J40" s="38">
        <v>0.04</v>
      </c>
      <c r="K40" s="22"/>
      <c r="L40" s="22"/>
      <c r="M40" s="22"/>
      <c r="N40" s="22"/>
      <c r="O40" s="22"/>
      <c r="P40" s="22"/>
    </row>
    <row r="41" spans="1:16" ht="39" customHeight="1" x14ac:dyDescent="0.15">
      <c r="A41" s="22"/>
      <c r="B41" s="35"/>
      <c r="C41" s="1136" t="s">
        <v>550</v>
      </c>
      <c r="D41" s="1136"/>
      <c r="E41" s="1137"/>
      <c r="F41" s="36">
        <v>0.27</v>
      </c>
      <c r="G41" s="37">
        <v>0.08</v>
      </c>
      <c r="H41" s="37">
        <v>0.14000000000000001</v>
      </c>
      <c r="I41" s="37">
        <v>0.13</v>
      </c>
      <c r="J41" s="38">
        <v>0.01</v>
      </c>
      <c r="K41" s="22"/>
      <c r="L41" s="22"/>
      <c r="M41" s="22"/>
      <c r="N41" s="22"/>
      <c r="O41" s="22"/>
      <c r="P41" s="22"/>
    </row>
    <row r="42" spans="1:16" ht="39" customHeight="1" x14ac:dyDescent="0.15">
      <c r="A42" s="22"/>
      <c r="B42" s="39"/>
      <c r="C42" s="1136" t="s">
        <v>551</v>
      </c>
      <c r="D42" s="1136"/>
      <c r="E42" s="1137"/>
      <c r="F42" s="36" t="s">
        <v>495</v>
      </c>
      <c r="G42" s="37" t="s">
        <v>495</v>
      </c>
      <c r="H42" s="37" t="s">
        <v>495</v>
      </c>
      <c r="I42" s="37" t="s">
        <v>495</v>
      </c>
      <c r="J42" s="38" t="s">
        <v>495</v>
      </c>
      <c r="K42" s="22"/>
      <c r="L42" s="22"/>
      <c r="M42" s="22"/>
      <c r="N42" s="22"/>
      <c r="O42" s="22"/>
      <c r="P42" s="22"/>
    </row>
    <row r="43" spans="1:16" ht="39" customHeight="1" thickBot="1" x14ac:dyDescent="0.2">
      <c r="A43" s="22"/>
      <c r="B43" s="40"/>
      <c r="C43" s="1138" t="s">
        <v>552</v>
      </c>
      <c r="D43" s="1138"/>
      <c r="E43" s="1139"/>
      <c r="F43" s="41">
        <v>0.02</v>
      </c>
      <c r="G43" s="42">
        <v>0.02</v>
      </c>
      <c r="H43" s="42">
        <v>0.01</v>
      </c>
      <c r="I43" s="42">
        <v>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hCxDHaUHLiazGg/FjZj+OEkjncPiusB1VreLKP2sXbjGbAXlLQU3SLMfBb0HarH4bRpyZM89/x0fThRur9MlQ==" saltValue="BxpL0StXNXW83pmzYguq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65" t="s">
        <v>9</v>
      </c>
      <c r="C45" s="1166"/>
      <c r="D45" s="56"/>
      <c r="E45" s="1171" t="s">
        <v>10</v>
      </c>
      <c r="F45" s="1171"/>
      <c r="G45" s="1171"/>
      <c r="H45" s="1171"/>
      <c r="I45" s="1171"/>
      <c r="J45" s="1172"/>
      <c r="K45" s="57">
        <v>9813</v>
      </c>
      <c r="L45" s="58">
        <v>9974</v>
      </c>
      <c r="M45" s="58">
        <v>10160</v>
      </c>
      <c r="N45" s="58">
        <v>10108</v>
      </c>
      <c r="O45" s="59">
        <v>10276</v>
      </c>
      <c r="P45" s="46"/>
      <c r="Q45" s="46"/>
      <c r="R45" s="46"/>
      <c r="S45" s="46"/>
      <c r="T45" s="46"/>
      <c r="U45" s="46"/>
    </row>
    <row r="46" spans="1:21" ht="30.75" customHeight="1" x14ac:dyDescent="0.15">
      <c r="A46" s="46"/>
      <c r="B46" s="1167"/>
      <c r="C46" s="1168"/>
      <c r="D46" s="60"/>
      <c r="E46" s="1144" t="s">
        <v>11</v>
      </c>
      <c r="F46" s="1144"/>
      <c r="G46" s="1144"/>
      <c r="H46" s="1144"/>
      <c r="I46" s="1144"/>
      <c r="J46" s="1145"/>
      <c r="K46" s="61" t="s">
        <v>495</v>
      </c>
      <c r="L46" s="62" t="s">
        <v>495</v>
      </c>
      <c r="M46" s="62" t="s">
        <v>495</v>
      </c>
      <c r="N46" s="62" t="s">
        <v>495</v>
      </c>
      <c r="O46" s="63" t="s">
        <v>495</v>
      </c>
      <c r="P46" s="46"/>
      <c r="Q46" s="46"/>
      <c r="R46" s="46"/>
      <c r="S46" s="46"/>
      <c r="T46" s="46"/>
      <c r="U46" s="46"/>
    </row>
    <row r="47" spans="1:21" ht="30.75" customHeight="1" x14ac:dyDescent="0.15">
      <c r="A47" s="46"/>
      <c r="B47" s="1167"/>
      <c r="C47" s="1168"/>
      <c r="D47" s="60"/>
      <c r="E47" s="1144" t="s">
        <v>12</v>
      </c>
      <c r="F47" s="1144"/>
      <c r="G47" s="1144"/>
      <c r="H47" s="1144"/>
      <c r="I47" s="1144"/>
      <c r="J47" s="1145"/>
      <c r="K47" s="61" t="s">
        <v>495</v>
      </c>
      <c r="L47" s="62" t="s">
        <v>495</v>
      </c>
      <c r="M47" s="62" t="s">
        <v>495</v>
      </c>
      <c r="N47" s="62" t="s">
        <v>495</v>
      </c>
      <c r="O47" s="63" t="s">
        <v>495</v>
      </c>
      <c r="P47" s="46"/>
      <c r="Q47" s="46"/>
      <c r="R47" s="46"/>
      <c r="S47" s="46"/>
      <c r="T47" s="46"/>
      <c r="U47" s="46"/>
    </row>
    <row r="48" spans="1:21" ht="30.75" customHeight="1" x14ac:dyDescent="0.15">
      <c r="A48" s="46"/>
      <c r="B48" s="1167"/>
      <c r="C48" s="1168"/>
      <c r="D48" s="60"/>
      <c r="E48" s="1144" t="s">
        <v>13</v>
      </c>
      <c r="F48" s="1144"/>
      <c r="G48" s="1144"/>
      <c r="H48" s="1144"/>
      <c r="I48" s="1144"/>
      <c r="J48" s="1145"/>
      <c r="K48" s="61">
        <v>1835</v>
      </c>
      <c r="L48" s="62">
        <v>1984</v>
      </c>
      <c r="M48" s="62">
        <v>2101</v>
      </c>
      <c r="N48" s="62">
        <v>2027</v>
      </c>
      <c r="O48" s="63">
        <v>2090</v>
      </c>
      <c r="P48" s="46"/>
      <c r="Q48" s="46"/>
      <c r="R48" s="46"/>
      <c r="S48" s="46"/>
      <c r="T48" s="46"/>
      <c r="U48" s="46"/>
    </row>
    <row r="49" spans="1:21" ht="30.75" customHeight="1" x14ac:dyDescent="0.15">
      <c r="A49" s="46"/>
      <c r="B49" s="1167"/>
      <c r="C49" s="1168"/>
      <c r="D49" s="60"/>
      <c r="E49" s="1144" t="s">
        <v>14</v>
      </c>
      <c r="F49" s="1144"/>
      <c r="G49" s="1144"/>
      <c r="H49" s="1144"/>
      <c r="I49" s="1144"/>
      <c r="J49" s="1145"/>
      <c r="K49" s="61">
        <v>173</v>
      </c>
      <c r="L49" s="62" t="s">
        <v>495</v>
      </c>
      <c r="M49" s="62" t="s">
        <v>495</v>
      </c>
      <c r="N49" s="62" t="s">
        <v>495</v>
      </c>
      <c r="O49" s="63" t="s">
        <v>495</v>
      </c>
      <c r="P49" s="46"/>
      <c r="Q49" s="46"/>
      <c r="R49" s="46"/>
      <c r="S49" s="46"/>
      <c r="T49" s="46"/>
      <c r="U49" s="46"/>
    </row>
    <row r="50" spans="1:21" ht="30.75" customHeight="1" x14ac:dyDescent="0.15">
      <c r="A50" s="46"/>
      <c r="B50" s="1167"/>
      <c r="C50" s="1168"/>
      <c r="D50" s="60"/>
      <c r="E50" s="1144" t="s">
        <v>15</v>
      </c>
      <c r="F50" s="1144"/>
      <c r="G50" s="1144"/>
      <c r="H50" s="1144"/>
      <c r="I50" s="1144"/>
      <c r="J50" s="1145"/>
      <c r="K50" s="61">
        <v>211</v>
      </c>
      <c r="L50" s="62">
        <v>210</v>
      </c>
      <c r="M50" s="62">
        <v>209</v>
      </c>
      <c r="N50" s="62">
        <v>209</v>
      </c>
      <c r="O50" s="63">
        <v>184</v>
      </c>
      <c r="P50" s="46"/>
      <c r="Q50" s="46"/>
      <c r="R50" s="46"/>
      <c r="S50" s="46"/>
      <c r="T50" s="46"/>
      <c r="U50" s="46"/>
    </row>
    <row r="51" spans="1:21" ht="30.75" customHeight="1" x14ac:dyDescent="0.15">
      <c r="A51" s="46"/>
      <c r="B51" s="1169"/>
      <c r="C51" s="1170"/>
      <c r="D51" s="64"/>
      <c r="E51" s="1144" t="s">
        <v>16</v>
      </c>
      <c r="F51" s="1144"/>
      <c r="G51" s="1144"/>
      <c r="H51" s="1144"/>
      <c r="I51" s="1144"/>
      <c r="J51" s="1145"/>
      <c r="K51" s="61" t="s">
        <v>495</v>
      </c>
      <c r="L51" s="62" t="s">
        <v>495</v>
      </c>
      <c r="M51" s="62" t="s">
        <v>495</v>
      </c>
      <c r="N51" s="62" t="s">
        <v>495</v>
      </c>
      <c r="O51" s="63" t="s">
        <v>495</v>
      </c>
      <c r="P51" s="46"/>
      <c r="Q51" s="46"/>
      <c r="R51" s="46"/>
      <c r="S51" s="46"/>
      <c r="T51" s="46"/>
      <c r="U51" s="46"/>
    </row>
    <row r="52" spans="1:21" ht="30.75" customHeight="1" x14ac:dyDescent="0.15">
      <c r="A52" s="46"/>
      <c r="B52" s="1142" t="s">
        <v>17</v>
      </c>
      <c r="C52" s="1143"/>
      <c r="D52" s="64"/>
      <c r="E52" s="1144" t="s">
        <v>18</v>
      </c>
      <c r="F52" s="1144"/>
      <c r="G52" s="1144"/>
      <c r="H52" s="1144"/>
      <c r="I52" s="1144"/>
      <c r="J52" s="1145"/>
      <c r="K52" s="61">
        <v>9966</v>
      </c>
      <c r="L52" s="62">
        <v>9851</v>
      </c>
      <c r="M52" s="62">
        <v>9922</v>
      </c>
      <c r="N52" s="62">
        <v>9863</v>
      </c>
      <c r="O52" s="63">
        <v>9855</v>
      </c>
      <c r="P52" s="46"/>
      <c r="Q52" s="46"/>
      <c r="R52" s="46"/>
      <c r="S52" s="46"/>
      <c r="T52" s="46"/>
      <c r="U52" s="46"/>
    </row>
    <row r="53" spans="1:21" ht="30.75" customHeight="1" thickBot="1" x14ac:dyDescent="0.2">
      <c r="A53" s="46"/>
      <c r="B53" s="1146" t="s">
        <v>19</v>
      </c>
      <c r="C53" s="1147"/>
      <c r="D53" s="65"/>
      <c r="E53" s="1148" t="s">
        <v>20</v>
      </c>
      <c r="F53" s="1148"/>
      <c r="G53" s="1148"/>
      <c r="H53" s="1148"/>
      <c r="I53" s="1148"/>
      <c r="J53" s="1149"/>
      <c r="K53" s="66">
        <v>2066</v>
      </c>
      <c r="L53" s="67">
        <v>2317</v>
      </c>
      <c r="M53" s="67">
        <v>2548</v>
      </c>
      <c r="N53" s="67">
        <v>2481</v>
      </c>
      <c r="O53" s="68">
        <v>2695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15">
      <c r="B58" s="1150" t="s">
        <v>24</v>
      </c>
      <c r="C58" s="1151"/>
      <c r="D58" s="1156" t="s">
        <v>25</v>
      </c>
      <c r="E58" s="1157"/>
      <c r="F58" s="1157"/>
      <c r="G58" s="1157"/>
      <c r="H58" s="1157"/>
      <c r="I58" s="1157"/>
      <c r="J58" s="1158"/>
      <c r="K58" s="81"/>
      <c r="L58" s="82"/>
      <c r="M58" s="82"/>
      <c r="N58" s="82"/>
      <c r="O58" s="83"/>
    </row>
    <row r="59" spans="1:21" ht="31.5" customHeight="1" x14ac:dyDescent="0.15">
      <c r="B59" s="1152"/>
      <c r="C59" s="1153"/>
      <c r="D59" s="1159" t="s">
        <v>26</v>
      </c>
      <c r="E59" s="1160"/>
      <c r="F59" s="1160"/>
      <c r="G59" s="1160"/>
      <c r="H59" s="1160"/>
      <c r="I59" s="1160"/>
      <c r="J59" s="1161"/>
      <c r="K59" s="84"/>
      <c r="L59" s="85"/>
      <c r="M59" s="85"/>
      <c r="N59" s="85"/>
      <c r="O59" s="86"/>
    </row>
    <row r="60" spans="1:21" ht="31.5" customHeight="1" thickBot="1" x14ac:dyDescent="0.2">
      <c r="B60" s="1154"/>
      <c r="C60" s="1155"/>
      <c r="D60" s="1162" t="s">
        <v>27</v>
      </c>
      <c r="E60" s="1163"/>
      <c r="F60" s="1163"/>
      <c r="G60" s="1163"/>
      <c r="H60" s="1163"/>
      <c r="I60" s="1163"/>
      <c r="J60" s="116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goFP97cKWphMmHpBxYNHzgN7thaY8OGGTRP/Hp2MUVEhhbQN97rJzIEmjujHjgkqSaSkxHEtdW35FZD6eR2tQ==" saltValue="sA/QIUe03A9eE820aTdG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85" t="s">
        <v>30</v>
      </c>
      <c r="C41" s="1186"/>
      <c r="D41" s="103"/>
      <c r="E41" s="1187" t="s">
        <v>31</v>
      </c>
      <c r="F41" s="1187"/>
      <c r="G41" s="1187"/>
      <c r="H41" s="1188"/>
      <c r="I41" s="330">
        <v>111427</v>
      </c>
      <c r="J41" s="331">
        <v>113182</v>
      </c>
      <c r="K41" s="331">
        <v>109806</v>
      </c>
      <c r="L41" s="331">
        <v>109699</v>
      </c>
      <c r="M41" s="332">
        <v>116882</v>
      </c>
    </row>
    <row r="42" spans="2:13" ht="27.75" customHeight="1" x14ac:dyDescent="0.15">
      <c r="B42" s="1175"/>
      <c r="C42" s="1176"/>
      <c r="D42" s="104"/>
      <c r="E42" s="1179" t="s">
        <v>32</v>
      </c>
      <c r="F42" s="1179"/>
      <c r="G42" s="1179"/>
      <c r="H42" s="1180"/>
      <c r="I42" s="333">
        <v>7</v>
      </c>
      <c r="J42" s="334">
        <v>5</v>
      </c>
      <c r="K42" s="334">
        <v>3</v>
      </c>
      <c r="L42" s="334">
        <v>1</v>
      </c>
      <c r="M42" s="335" t="s">
        <v>495</v>
      </c>
    </row>
    <row r="43" spans="2:13" ht="27.75" customHeight="1" x14ac:dyDescent="0.15">
      <c r="B43" s="1175"/>
      <c r="C43" s="1176"/>
      <c r="D43" s="104"/>
      <c r="E43" s="1179" t="s">
        <v>33</v>
      </c>
      <c r="F43" s="1179"/>
      <c r="G43" s="1179"/>
      <c r="H43" s="1180"/>
      <c r="I43" s="333">
        <v>26355</v>
      </c>
      <c r="J43" s="334">
        <v>27525</v>
      </c>
      <c r="K43" s="334">
        <v>28061</v>
      </c>
      <c r="L43" s="334">
        <v>25176</v>
      </c>
      <c r="M43" s="335">
        <v>25556</v>
      </c>
    </row>
    <row r="44" spans="2:13" ht="27.75" customHeight="1" x14ac:dyDescent="0.15">
      <c r="B44" s="1175"/>
      <c r="C44" s="1176"/>
      <c r="D44" s="104"/>
      <c r="E44" s="1179" t="s">
        <v>34</v>
      </c>
      <c r="F44" s="1179"/>
      <c r="G44" s="1179"/>
      <c r="H44" s="1180"/>
      <c r="I44" s="333">
        <v>1555</v>
      </c>
      <c r="J44" s="334" t="s">
        <v>495</v>
      </c>
      <c r="K44" s="334" t="s">
        <v>495</v>
      </c>
      <c r="L44" s="334" t="s">
        <v>495</v>
      </c>
      <c r="M44" s="335" t="s">
        <v>495</v>
      </c>
    </row>
    <row r="45" spans="2:13" ht="27.75" customHeight="1" x14ac:dyDescent="0.15">
      <c r="B45" s="1175"/>
      <c r="C45" s="1176"/>
      <c r="D45" s="104"/>
      <c r="E45" s="1179" t="s">
        <v>35</v>
      </c>
      <c r="F45" s="1179"/>
      <c r="G45" s="1179"/>
      <c r="H45" s="1180"/>
      <c r="I45" s="333">
        <v>13687</v>
      </c>
      <c r="J45" s="334">
        <v>13723</v>
      </c>
      <c r="K45" s="334">
        <v>13562</v>
      </c>
      <c r="L45" s="334">
        <v>13993</v>
      </c>
      <c r="M45" s="335">
        <v>14225</v>
      </c>
    </row>
    <row r="46" spans="2:13" ht="27.75" customHeight="1" x14ac:dyDescent="0.15">
      <c r="B46" s="1175"/>
      <c r="C46" s="1176"/>
      <c r="D46" s="105"/>
      <c r="E46" s="1179" t="s">
        <v>36</v>
      </c>
      <c r="F46" s="1179"/>
      <c r="G46" s="1179"/>
      <c r="H46" s="1180"/>
      <c r="I46" s="333" t="s">
        <v>495</v>
      </c>
      <c r="J46" s="334" t="s">
        <v>495</v>
      </c>
      <c r="K46" s="334" t="s">
        <v>495</v>
      </c>
      <c r="L46" s="334" t="s">
        <v>495</v>
      </c>
      <c r="M46" s="335" t="s">
        <v>495</v>
      </c>
    </row>
    <row r="47" spans="2:13" ht="27.75" customHeight="1" x14ac:dyDescent="0.15">
      <c r="B47" s="1175"/>
      <c r="C47" s="1176"/>
      <c r="D47" s="106"/>
      <c r="E47" s="1189" t="s">
        <v>37</v>
      </c>
      <c r="F47" s="1190"/>
      <c r="G47" s="1190"/>
      <c r="H47" s="1191"/>
      <c r="I47" s="333" t="s">
        <v>495</v>
      </c>
      <c r="J47" s="334" t="s">
        <v>495</v>
      </c>
      <c r="K47" s="334" t="s">
        <v>495</v>
      </c>
      <c r="L47" s="334" t="s">
        <v>495</v>
      </c>
      <c r="M47" s="335" t="s">
        <v>495</v>
      </c>
    </row>
    <row r="48" spans="2:13" ht="27.75" customHeight="1" x14ac:dyDescent="0.15">
      <c r="B48" s="1175"/>
      <c r="C48" s="1176"/>
      <c r="D48" s="104"/>
      <c r="E48" s="1179" t="s">
        <v>38</v>
      </c>
      <c r="F48" s="1179"/>
      <c r="G48" s="1179"/>
      <c r="H48" s="1180"/>
      <c r="I48" s="333" t="s">
        <v>495</v>
      </c>
      <c r="J48" s="334" t="s">
        <v>495</v>
      </c>
      <c r="K48" s="334" t="s">
        <v>495</v>
      </c>
      <c r="L48" s="334" t="s">
        <v>495</v>
      </c>
      <c r="M48" s="335" t="s">
        <v>495</v>
      </c>
    </row>
    <row r="49" spans="2:13" ht="27.75" customHeight="1" x14ac:dyDescent="0.15">
      <c r="B49" s="1177"/>
      <c r="C49" s="1178"/>
      <c r="D49" s="104"/>
      <c r="E49" s="1179" t="s">
        <v>39</v>
      </c>
      <c r="F49" s="1179"/>
      <c r="G49" s="1179"/>
      <c r="H49" s="1180"/>
      <c r="I49" s="333" t="s">
        <v>495</v>
      </c>
      <c r="J49" s="334" t="s">
        <v>495</v>
      </c>
      <c r="K49" s="334" t="s">
        <v>495</v>
      </c>
      <c r="L49" s="334" t="s">
        <v>495</v>
      </c>
      <c r="M49" s="335" t="s">
        <v>495</v>
      </c>
    </row>
    <row r="50" spans="2:13" ht="27.75" customHeight="1" x14ac:dyDescent="0.15">
      <c r="B50" s="1173" t="s">
        <v>40</v>
      </c>
      <c r="C50" s="1174"/>
      <c r="D50" s="107"/>
      <c r="E50" s="1179" t="s">
        <v>41</v>
      </c>
      <c r="F50" s="1179"/>
      <c r="G50" s="1179"/>
      <c r="H50" s="1180"/>
      <c r="I50" s="333">
        <v>15619</v>
      </c>
      <c r="J50" s="334">
        <v>16713</v>
      </c>
      <c r="K50" s="334">
        <v>18592</v>
      </c>
      <c r="L50" s="334">
        <v>14395</v>
      </c>
      <c r="M50" s="335">
        <v>12830</v>
      </c>
    </row>
    <row r="51" spans="2:13" ht="27.75" customHeight="1" x14ac:dyDescent="0.15">
      <c r="B51" s="1175"/>
      <c r="C51" s="1176"/>
      <c r="D51" s="104"/>
      <c r="E51" s="1179" t="s">
        <v>42</v>
      </c>
      <c r="F51" s="1179"/>
      <c r="G51" s="1179"/>
      <c r="H51" s="1180"/>
      <c r="I51" s="333">
        <v>17567</v>
      </c>
      <c r="J51" s="334">
        <v>17254</v>
      </c>
      <c r="K51" s="334">
        <v>16926</v>
      </c>
      <c r="L51" s="334">
        <v>16553</v>
      </c>
      <c r="M51" s="335">
        <v>15694</v>
      </c>
    </row>
    <row r="52" spans="2:13" ht="27.75" customHeight="1" x14ac:dyDescent="0.15">
      <c r="B52" s="1177"/>
      <c r="C52" s="1178"/>
      <c r="D52" s="104"/>
      <c r="E52" s="1179" t="s">
        <v>43</v>
      </c>
      <c r="F52" s="1179"/>
      <c r="G52" s="1179"/>
      <c r="H52" s="1180"/>
      <c r="I52" s="333">
        <v>98299</v>
      </c>
      <c r="J52" s="334">
        <v>95979</v>
      </c>
      <c r="K52" s="334">
        <v>91471</v>
      </c>
      <c r="L52" s="334">
        <v>89022</v>
      </c>
      <c r="M52" s="335">
        <v>91216</v>
      </c>
    </row>
    <row r="53" spans="2:13" ht="27.75" customHeight="1" thickBot="1" x14ac:dyDescent="0.2">
      <c r="B53" s="1181" t="s">
        <v>19</v>
      </c>
      <c r="C53" s="1182"/>
      <c r="D53" s="108"/>
      <c r="E53" s="1183" t="s">
        <v>44</v>
      </c>
      <c r="F53" s="1183"/>
      <c r="G53" s="1183"/>
      <c r="H53" s="1184"/>
      <c r="I53" s="336">
        <v>21547</v>
      </c>
      <c r="J53" s="337">
        <v>24488</v>
      </c>
      <c r="K53" s="337">
        <v>24442</v>
      </c>
      <c r="L53" s="337">
        <v>28898</v>
      </c>
      <c r="M53" s="338">
        <v>36922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SmO+sZYsIKA3TbEYKJdrf5yMeDs2tQZRsLwOWBLJb3tHf442EaEJT82PKuI/u2eH+G7cbY3KAFnqk+g5gddLg==" saltValue="uSSskNka8HgHPB9rCoh0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200" t="s">
        <v>46</v>
      </c>
      <c r="D55" s="1200"/>
      <c r="E55" s="1201"/>
      <c r="F55" s="339">
        <v>3927</v>
      </c>
      <c r="G55" s="339">
        <v>2941</v>
      </c>
      <c r="H55" s="340">
        <v>3020</v>
      </c>
    </row>
    <row r="56" spans="2:8" ht="52.5" customHeight="1" x14ac:dyDescent="0.15">
      <c r="B56" s="120"/>
      <c r="C56" s="1202" t="s">
        <v>47</v>
      </c>
      <c r="D56" s="1202"/>
      <c r="E56" s="1203"/>
      <c r="F56" s="341">
        <v>4544</v>
      </c>
      <c r="G56" s="341">
        <v>3953</v>
      </c>
      <c r="H56" s="342">
        <v>2538</v>
      </c>
    </row>
    <row r="57" spans="2:8" ht="53.25" customHeight="1" x14ac:dyDescent="0.15">
      <c r="B57" s="120"/>
      <c r="C57" s="1204" t="s">
        <v>48</v>
      </c>
      <c r="D57" s="1204"/>
      <c r="E57" s="1205"/>
      <c r="F57" s="343">
        <v>10807</v>
      </c>
      <c r="G57" s="343">
        <v>9736</v>
      </c>
      <c r="H57" s="344">
        <v>7822</v>
      </c>
    </row>
    <row r="58" spans="2:8" ht="45.75" customHeight="1" x14ac:dyDescent="0.15">
      <c r="B58" s="121"/>
      <c r="C58" s="1192" t="s">
        <v>580</v>
      </c>
      <c r="D58" s="1193"/>
      <c r="E58" s="1194"/>
      <c r="F58" s="345">
        <v>4783</v>
      </c>
      <c r="G58" s="345">
        <v>4285</v>
      </c>
      <c r="H58" s="346">
        <v>3071</v>
      </c>
    </row>
    <row r="59" spans="2:8" ht="45.75" customHeight="1" x14ac:dyDescent="0.15">
      <c r="B59" s="121"/>
      <c r="C59" s="1192" t="s">
        <v>581</v>
      </c>
      <c r="D59" s="1193"/>
      <c r="E59" s="1194"/>
      <c r="F59" s="345">
        <v>1717</v>
      </c>
      <c r="G59" s="345">
        <v>1717</v>
      </c>
      <c r="H59" s="346">
        <v>1719</v>
      </c>
    </row>
    <row r="60" spans="2:8" ht="45.75" customHeight="1" x14ac:dyDescent="0.15">
      <c r="B60" s="121"/>
      <c r="C60" s="1192" t="s">
        <v>583</v>
      </c>
      <c r="D60" s="1193"/>
      <c r="E60" s="1194"/>
      <c r="F60" s="345">
        <v>905</v>
      </c>
      <c r="G60" s="345">
        <v>905</v>
      </c>
      <c r="H60" s="346">
        <v>906</v>
      </c>
    </row>
    <row r="61" spans="2:8" ht="45.75" customHeight="1" x14ac:dyDescent="0.15">
      <c r="B61" s="121"/>
      <c r="C61" s="1192" t="s">
        <v>582</v>
      </c>
      <c r="D61" s="1193"/>
      <c r="E61" s="1194"/>
      <c r="F61" s="345">
        <v>1157</v>
      </c>
      <c r="G61" s="345">
        <v>937</v>
      </c>
      <c r="H61" s="346">
        <v>718</v>
      </c>
    </row>
    <row r="62" spans="2:8" ht="45.75" customHeight="1" thickBot="1" x14ac:dyDescent="0.2">
      <c r="B62" s="122"/>
      <c r="C62" s="1195" t="s">
        <v>584</v>
      </c>
      <c r="D62" s="1196"/>
      <c r="E62" s="1197"/>
      <c r="F62" s="347">
        <v>1295</v>
      </c>
      <c r="G62" s="347">
        <v>1056</v>
      </c>
      <c r="H62" s="348">
        <v>579</v>
      </c>
    </row>
    <row r="63" spans="2:8" ht="52.5" customHeight="1" thickBot="1" x14ac:dyDescent="0.2">
      <c r="B63" s="123"/>
      <c r="C63" s="1198" t="s">
        <v>49</v>
      </c>
      <c r="D63" s="1198"/>
      <c r="E63" s="1199"/>
      <c r="F63" s="349">
        <v>19278</v>
      </c>
      <c r="G63" s="349">
        <v>16629</v>
      </c>
      <c r="H63" s="350">
        <v>13381</v>
      </c>
    </row>
    <row r="64" spans="2:8" x14ac:dyDescent="0.15"/>
  </sheetData>
  <sheetProtection algorithmName="SHA-512" hashValue="SxbfnBgr2As9p8juz1+jn+uUiKlECgt+YdsiMMnKsdY7KdEWQY8NhXQGD+rMyqqrr1vZ0R3cv5zBbj2iUjw1Nw==" saltValue="+aEViQ5ZZCe0+ELeXB1D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532</v>
      </c>
      <c r="G2" s="137"/>
      <c r="H2" s="138"/>
    </row>
    <row r="3" spans="1:8" x14ac:dyDescent="0.15">
      <c r="A3" s="134" t="s">
        <v>525</v>
      </c>
      <c r="B3" s="139"/>
      <c r="C3" s="140"/>
      <c r="D3" s="141">
        <v>108158</v>
      </c>
      <c r="E3" s="142"/>
      <c r="F3" s="143">
        <v>39221</v>
      </c>
      <c r="G3" s="144"/>
      <c r="H3" s="145"/>
    </row>
    <row r="4" spans="1:8" x14ac:dyDescent="0.15">
      <c r="A4" s="146"/>
      <c r="B4" s="147"/>
      <c r="C4" s="148"/>
      <c r="D4" s="149">
        <v>71988</v>
      </c>
      <c r="E4" s="150"/>
      <c r="F4" s="151">
        <v>24821</v>
      </c>
      <c r="G4" s="152"/>
      <c r="H4" s="153"/>
    </row>
    <row r="5" spans="1:8" x14ac:dyDescent="0.15">
      <c r="A5" s="134" t="s">
        <v>527</v>
      </c>
      <c r="B5" s="139"/>
      <c r="C5" s="140"/>
      <c r="D5" s="141">
        <v>70777</v>
      </c>
      <c r="E5" s="142"/>
      <c r="F5" s="143">
        <v>38566</v>
      </c>
      <c r="G5" s="144"/>
      <c r="H5" s="145"/>
    </row>
    <row r="6" spans="1:8" x14ac:dyDescent="0.15">
      <c r="A6" s="146"/>
      <c r="B6" s="147"/>
      <c r="C6" s="148"/>
      <c r="D6" s="149">
        <v>51623</v>
      </c>
      <c r="E6" s="150"/>
      <c r="F6" s="151">
        <v>24059</v>
      </c>
      <c r="G6" s="152"/>
      <c r="H6" s="153"/>
    </row>
    <row r="7" spans="1:8" x14ac:dyDescent="0.15">
      <c r="A7" s="134" t="s">
        <v>528</v>
      </c>
      <c r="B7" s="139"/>
      <c r="C7" s="140"/>
      <c r="D7" s="141">
        <v>58387</v>
      </c>
      <c r="E7" s="142"/>
      <c r="F7" s="143">
        <v>35156</v>
      </c>
      <c r="G7" s="144"/>
      <c r="H7" s="145"/>
    </row>
    <row r="8" spans="1:8" x14ac:dyDescent="0.15">
      <c r="A8" s="146"/>
      <c r="B8" s="147"/>
      <c r="C8" s="148"/>
      <c r="D8" s="149">
        <v>35878</v>
      </c>
      <c r="E8" s="150"/>
      <c r="F8" s="151">
        <v>22430</v>
      </c>
      <c r="G8" s="152"/>
      <c r="H8" s="153"/>
    </row>
    <row r="9" spans="1:8" x14ac:dyDescent="0.15">
      <c r="A9" s="134" t="s">
        <v>529</v>
      </c>
      <c r="B9" s="139"/>
      <c r="C9" s="140"/>
      <c r="D9" s="141">
        <v>82571</v>
      </c>
      <c r="E9" s="142"/>
      <c r="F9" s="143">
        <v>37029</v>
      </c>
      <c r="G9" s="144"/>
      <c r="H9" s="145"/>
    </row>
    <row r="10" spans="1:8" x14ac:dyDescent="0.15">
      <c r="A10" s="146"/>
      <c r="B10" s="147"/>
      <c r="C10" s="148"/>
      <c r="D10" s="149">
        <v>56398</v>
      </c>
      <c r="E10" s="150"/>
      <c r="F10" s="151">
        <v>23232</v>
      </c>
      <c r="G10" s="152"/>
      <c r="H10" s="153"/>
    </row>
    <row r="11" spans="1:8" x14ac:dyDescent="0.15">
      <c r="A11" s="134" t="s">
        <v>530</v>
      </c>
      <c r="B11" s="139"/>
      <c r="C11" s="140"/>
      <c r="D11" s="141">
        <v>130194</v>
      </c>
      <c r="E11" s="142"/>
      <c r="F11" s="143">
        <v>44805</v>
      </c>
      <c r="G11" s="144"/>
      <c r="H11" s="145"/>
    </row>
    <row r="12" spans="1:8" x14ac:dyDescent="0.15">
      <c r="A12" s="146"/>
      <c r="B12" s="147"/>
      <c r="C12" s="154"/>
      <c r="D12" s="149">
        <v>99727</v>
      </c>
      <c r="E12" s="150"/>
      <c r="F12" s="151">
        <v>29857</v>
      </c>
      <c r="G12" s="152"/>
      <c r="H12" s="153"/>
    </row>
    <row r="13" spans="1:8" x14ac:dyDescent="0.15">
      <c r="A13" s="134"/>
      <c r="B13" s="139"/>
      <c r="C13" s="140"/>
      <c r="D13" s="141">
        <v>90017</v>
      </c>
      <c r="E13" s="142"/>
      <c r="F13" s="143">
        <v>38955</v>
      </c>
      <c r="G13" s="155"/>
      <c r="H13" s="145"/>
    </row>
    <row r="14" spans="1:8" x14ac:dyDescent="0.15">
      <c r="A14" s="146"/>
      <c r="B14" s="147"/>
      <c r="C14" s="148"/>
      <c r="D14" s="149">
        <v>63123</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1.67</v>
      </c>
      <c r="C19" s="156">
        <f>ROUND(VALUE(SUBSTITUTE(実質収支比率等に係る経年分析!G$48,"▲","-")),2)</f>
        <v>1.48</v>
      </c>
      <c r="D19" s="156">
        <f>ROUND(VALUE(SUBSTITUTE(実質収支比率等に係る経年分析!H$48,"▲","-")),2)</f>
        <v>1.73</v>
      </c>
      <c r="E19" s="156">
        <f>ROUND(VALUE(SUBSTITUTE(実質収支比率等に係る経年分析!I$48,"▲","-")),2)</f>
        <v>1.41</v>
      </c>
      <c r="F19" s="156">
        <f>ROUND(VALUE(SUBSTITUTE(実質収支比率等に係る経年分析!J$48,"▲","-")),2)</f>
        <v>1.47</v>
      </c>
    </row>
    <row r="20" spans="1:11" x14ac:dyDescent="0.15">
      <c r="A20" s="156" t="s">
        <v>53</v>
      </c>
      <c r="B20" s="156">
        <f>ROUND(VALUE(SUBSTITUTE(実質収支比率等に係る経年分析!F$47,"▲","-")),2)</f>
        <v>7.5</v>
      </c>
      <c r="C20" s="156">
        <f>ROUND(VALUE(SUBSTITUTE(実質収支比率等に係る経年分析!G$47,"▲","-")),2)</f>
        <v>8.18</v>
      </c>
      <c r="D20" s="156">
        <f>ROUND(VALUE(SUBSTITUTE(実質収支比率等に係る経年分析!H$47,"▲","-")),2)</f>
        <v>8.2100000000000009</v>
      </c>
      <c r="E20" s="156">
        <f>ROUND(VALUE(SUBSTITUTE(実質収支比率等に係る経年分析!I$47,"▲","-")),2)</f>
        <v>6.07</v>
      </c>
      <c r="F20" s="156">
        <f>ROUND(VALUE(SUBSTITUTE(実質収支比率等に係る経年分析!J$47,"▲","-")),2)</f>
        <v>6.08</v>
      </c>
    </row>
    <row r="21" spans="1:11" x14ac:dyDescent="0.15">
      <c r="A21" s="156" t="s">
        <v>54</v>
      </c>
      <c r="B21" s="156">
        <f>IF(ISNUMBER(VALUE(SUBSTITUTE(実質収支比率等に係る経年分析!F$49,"▲","-"))),ROUND(VALUE(SUBSTITUTE(実質収支比率等に係る経年分析!F$49,"▲","-")),2),NA())</f>
        <v>-2.68</v>
      </c>
      <c r="C21" s="156">
        <f>IF(ISNUMBER(VALUE(SUBSTITUTE(実質収支比率等に係る経年分析!G$49,"▲","-"))),ROUND(VALUE(SUBSTITUTE(実質収支比率等に係る経年分析!G$49,"▲","-")),2),NA())</f>
        <v>-0.02</v>
      </c>
      <c r="D21" s="156">
        <f>IF(ISNUMBER(VALUE(SUBSTITUTE(実質収支比率等に係る経年分析!H$49,"▲","-"))),ROUND(VALUE(SUBSTITUTE(実質収支比率等に係る経年分析!H$49,"▲","-")),2),NA())</f>
        <v>-0.73</v>
      </c>
      <c r="E21" s="156">
        <f>IF(ISNUMBER(VALUE(SUBSTITUTE(実質収支比率等に係る経年分析!I$49,"▲","-"))),ROUND(VALUE(SUBSTITUTE(実質収支比率等に係る経年分析!I$49,"▲","-")),2),NA())</f>
        <v>-3.2</v>
      </c>
      <c r="F21" s="156">
        <f>IF(ISNUMBER(VALUE(SUBSTITUTE(実質収支比率等に係る経年分析!J$49,"▲","-"))),ROUND(VALUE(SUBSTITUTE(実質収支比率等に係る経年分析!J$49,"▲","-")),2),NA())</f>
        <v>-0.45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0.27</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1.47</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2.2599999999999998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6.83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9966</v>
      </c>
      <c r="E42" s="158"/>
      <c r="F42" s="158"/>
      <c r="G42" s="158">
        <f>'実質公債費比率（分子）の構造'!L$52</f>
        <v>9851</v>
      </c>
      <c r="H42" s="158"/>
      <c r="I42" s="158"/>
      <c r="J42" s="158">
        <f>'実質公債費比率（分子）の構造'!M$52</f>
        <v>9922</v>
      </c>
      <c r="K42" s="158"/>
      <c r="L42" s="158"/>
      <c r="M42" s="158">
        <f>'実質公債費比率（分子）の構造'!N$52</f>
        <v>9863</v>
      </c>
      <c r="N42" s="158"/>
      <c r="O42" s="158"/>
      <c r="P42" s="158">
        <f>'実質公債費比率（分子）の構造'!O$52</f>
        <v>9855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211</v>
      </c>
      <c r="C44" s="158"/>
      <c r="D44" s="158"/>
      <c r="E44" s="158">
        <f>'実質公債費比率（分子）の構造'!L$50</f>
        <v>210</v>
      </c>
      <c r="F44" s="158"/>
      <c r="G44" s="158"/>
      <c r="H44" s="158">
        <f>'実質公債費比率（分子）の構造'!M$50</f>
        <v>209</v>
      </c>
      <c r="I44" s="158"/>
      <c r="J44" s="158"/>
      <c r="K44" s="158">
        <f>'実質公債費比率（分子）の構造'!N$50</f>
        <v>209</v>
      </c>
      <c r="L44" s="158"/>
      <c r="M44" s="158"/>
      <c r="N44" s="158">
        <f>'実質公債費比率（分子）の構造'!O$50</f>
        <v>184</v>
      </c>
      <c r="O44" s="158"/>
      <c r="P44" s="158"/>
    </row>
    <row r="45" spans="1:16" x14ac:dyDescent="0.15">
      <c r="A45" s="158" t="s">
        <v>63</v>
      </c>
      <c r="B45" s="158">
        <f>'実質公債費比率（分子）の構造'!K$49</f>
        <v>173</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1835</v>
      </c>
      <c r="C46" s="158"/>
      <c r="D46" s="158"/>
      <c r="E46" s="158">
        <f>'実質公債費比率（分子）の構造'!L$48</f>
        <v>1984</v>
      </c>
      <c r="F46" s="158"/>
      <c r="G46" s="158"/>
      <c r="H46" s="158">
        <f>'実質公債費比率（分子）の構造'!M$48</f>
        <v>2101</v>
      </c>
      <c r="I46" s="158"/>
      <c r="J46" s="158"/>
      <c r="K46" s="158">
        <f>'実質公債費比率（分子）の構造'!N$48</f>
        <v>2027</v>
      </c>
      <c r="L46" s="158"/>
      <c r="M46" s="158"/>
      <c r="N46" s="158">
        <f>'実質公債費比率（分子）の構造'!O$48</f>
        <v>2090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9813</v>
      </c>
      <c r="C49" s="158"/>
      <c r="D49" s="158"/>
      <c r="E49" s="158">
        <f>'実質公債費比率（分子）の構造'!L$45</f>
        <v>9974</v>
      </c>
      <c r="F49" s="158"/>
      <c r="G49" s="158"/>
      <c r="H49" s="158">
        <f>'実質公債費比率（分子）の構造'!M$45</f>
        <v>10160</v>
      </c>
      <c r="I49" s="158"/>
      <c r="J49" s="158"/>
      <c r="K49" s="158">
        <f>'実質公債費比率（分子）の構造'!N$45</f>
        <v>10108</v>
      </c>
      <c r="L49" s="158"/>
      <c r="M49" s="158"/>
      <c r="N49" s="158">
        <f>'実質公債費比率（分子）の構造'!O$45</f>
        <v>10276</v>
      </c>
      <c r="O49" s="158"/>
      <c r="P49" s="158"/>
    </row>
    <row r="50" spans="1:16" x14ac:dyDescent="0.15">
      <c r="A50" s="158" t="s">
        <v>67</v>
      </c>
      <c r="B50" s="158" t="e">
        <f>NA()</f>
        <v>#N/A</v>
      </c>
      <c r="C50" s="158">
        <f>IF(ISNUMBER('実質公債費比率（分子）の構造'!K$53),'実質公債費比率（分子）の構造'!K$53,NA())</f>
        <v>2066</v>
      </c>
      <c r="D50" s="158" t="e">
        <f>NA()</f>
        <v>#N/A</v>
      </c>
      <c r="E50" s="158" t="e">
        <f>NA()</f>
        <v>#N/A</v>
      </c>
      <c r="F50" s="158">
        <f>IF(ISNUMBER('実質公債費比率（分子）の構造'!L$53),'実質公債費比率（分子）の構造'!L$53,NA())</f>
        <v>2317</v>
      </c>
      <c r="G50" s="158" t="e">
        <f>NA()</f>
        <v>#N/A</v>
      </c>
      <c r="H50" s="158" t="e">
        <f>NA()</f>
        <v>#N/A</v>
      </c>
      <c r="I50" s="158">
        <f>IF(ISNUMBER('実質公債費比率（分子）の構造'!M$53),'実質公債費比率（分子）の構造'!M$53,NA())</f>
        <v>2548</v>
      </c>
      <c r="J50" s="158" t="e">
        <f>NA()</f>
        <v>#N/A</v>
      </c>
      <c r="K50" s="158" t="e">
        <f>NA()</f>
        <v>#N/A</v>
      </c>
      <c r="L50" s="158">
        <f>IF(ISNUMBER('実質公債費比率（分子）の構造'!N$53),'実質公債費比率（分子）の構造'!N$53,NA())</f>
        <v>2481</v>
      </c>
      <c r="M50" s="158" t="e">
        <f>NA()</f>
        <v>#N/A</v>
      </c>
      <c r="N50" s="158" t="e">
        <f>NA()</f>
        <v>#N/A</v>
      </c>
      <c r="O50" s="158">
        <f>IF(ISNUMBER('実質公債費比率（分子）の構造'!O$53),'実質公債費比率（分子）の構造'!O$53,NA())</f>
        <v>2695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98299</v>
      </c>
      <c r="E56" s="157"/>
      <c r="F56" s="157"/>
      <c r="G56" s="157">
        <f>'将来負担比率（分子）の構造'!J$52</f>
        <v>95979</v>
      </c>
      <c r="H56" s="157"/>
      <c r="I56" s="157"/>
      <c r="J56" s="157">
        <f>'将来負担比率（分子）の構造'!K$52</f>
        <v>91471</v>
      </c>
      <c r="K56" s="157"/>
      <c r="L56" s="157"/>
      <c r="M56" s="157">
        <f>'将来負担比率（分子）の構造'!L$52</f>
        <v>89022</v>
      </c>
      <c r="N56" s="157"/>
      <c r="O56" s="157"/>
      <c r="P56" s="157">
        <f>'将来負担比率（分子）の構造'!M$52</f>
        <v>91216</v>
      </c>
    </row>
    <row r="57" spans="1:16" x14ac:dyDescent="0.15">
      <c r="A57" s="157" t="s">
        <v>42</v>
      </c>
      <c r="B57" s="157"/>
      <c r="C57" s="157"/>
      <c r="D57" s="157">
        <f>'将来負担比率（分子）の構造'!I$51</f>
        <v>17567</v>
      </c>
      <c r="E57" s="157"/>
      <c r="F57" s="157"/>
      <c r="G57" s="157">
        <f>'将来負担比率（分子）の構造'!J$51</f>
        <v>17254</v>
      </c>
      <c r="H57" s="157"/>
      <c r="I57" s="157"/>
      <c r="J57" s="157">
        <f>'将来負担比率（分子）の構造'!K$51</f>
        <v>16926</v>
      </c>
      <c r="K57" s="157"/>
      <c r="L57" s="157"/>
      <c r="M57" s="157">
        <f>'将来負担比率（分子）の構造'!L$51</f>
        <v>16553</v>
      </c>
      <c r="N57" s="157"/>
      <c r="O57" s="157"/>
      <c r="P57" s="157">
        <f>'将来負担比率（分子）の構造'!M$51</f>
        <v>15694</v>
      </c>
    </row>
    <row r="58" spans="1:16" x14ac:dyDescent="0.15">
      <c r="A58" s="157" t="s">
        <v>41</v>
      </c>
      <c r="B58" s="157"/>
      <c r="C58" s="157"/>
      <c r="D58" s="157">
        <f>'将来負担比率（分子）の構造'!I$50</f>
        <v>15619</v>
      </c>
      <c r="E58" s="157"/>
      <c r="F58" s="157"/>
      <c r="G58" s="157">
        <f>'将来負担比率（分子）の構造'!J$50</f>
        <v>16713</v>
      </c>
      <c r="H58" s="157"/>
      <c r="I58" s="157"/>
      <c r="J58" s="157">
        <f>'将来負担比率（分子）の構造'!K$50</f>
        <v>18592</v>
      </c>
      <c r="K58" s="157"/>
      <c r="L58" s="157"/>
      <c r="M58" s="157">
        <f>'将来負担比率（分子）の構造'!L$50</f>
        <v>14395</v>
      </c>
      <c r="N58" s="157"/>
      <c r="O58" s="157"/>
      <c r="P58" s="157">
        <f>'将来負担比率（分子）の構造'!M$50</f>
        <v>12830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13687</v>
      </c>
      <c r="C62" s="157"/>
      <c r="D62" s="157"/>
      <c r="E62" s="157">
        <f>'将来負担比率（分子）の構造'!J$45</f>
        <v>13723</v>
      </c>
      <c r="F62" s="157"/>
      <c r="G62" s="157"/>
      <c r="H62" s="157">
        <f>'将来負担比率（分子）の構造'!K$45</f>
        <v>13562</v>
      </c>
      <c r="I62" s="157"/>
      <c r="J62" s="157"/>
      <c r="K62" s="157">
        <f>'将来負担比率（分子）の構造'!L$45</f>
        <v>13993</v>
      </c>
      <c r="L62" s="157"/>
      <c r="M62" s="157"/>
      <c r="N62" s="157">
        <f>'将来負担比率（分子）の構造'!M$45</f>
        <v>14225</v>
      </c>
      <c r="O62" s="157"/>
      <c r="P62" s="157"/>
    </row>
    <row r="63" spans="1:16" x14ac:dyDescent="0.15">
      <c r="A63" s="157" t="s">
        <v>34</v>
      </c>
      <c r="B63" s="157">
        <f>'将来負担比率（分子）の構造'!I$44</f>
        <v>1555</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26355</v>
      </c>
      <c r="C64" s="157"/>
      <c r="D64" s="157"/>
      <c r="E64" s="157">
        <f>'将来負担比率（分子）の構造'!J$43</f>
        <v>27525</v>
      </c>
      <c r="F64" s="157"/>
      <c r="G64" s="157"/>
      <c r="H64" s="157">
        <f>'将来負担比率（分子）の構造'!K$43</f>
        <v>28061</v>
      </c>
      <c r="I64" s="157"/>
      <c r="J64" s="157"/>
      <c r="K64" s="157">
        <f>'将来負担比率（分子）の構造'!L$43</f>
        <v>25176</v>
      </c>
      <c r="L64" s="157"/>
      <c r="M64" s="157"/>
      <c r="N64" s="157">
        <f>'将来負担比率（分子）の構造'!M$43</f>
        <v>25556</v>
      </c>
      <c r="O64" s="157"/>
      <c r="P64" s="157"/>
    </row>
    <row r="65" spans="1:16" x14ac:dyDescent="0.15">
      <c r="A65" s="157" t="s">
        <v>32</v>
      </c>
      <c r="B65" s="157">
        <f>'将来負担比率（分子）の構造'!I$42</f>
        <v>7</v>
      </c>
      <c r="C65" s="157"/>
      <c r="D65" s="157"/>
      <c r="E65" s="157">
        <f>'将来負担比率（分子）の構造'!J$42</f>
        <v>5</v>
      </c>
      <c r="F65" s="157"/>
      <c r="G65" s="157"/>
      <c r="H65" s="157">
        <f>'将来負担比率（分子）の構造'!K$42</f>
        <v>3</v>
      </c>
      <c r="I65" s="157"/>
      <c r="J65" s="157"/>
      <c r="K65" s="157">
        <f>'将来負担比率（分子）の構造'!L$42</f>
        <v>1</v>
      </c>
      <c r="L65" s="157"/>
      <c r="M65" s="157"/>
      <c r="N65" s="157" t="str">
        <f>'将来負担比率（分子）の構造'!M$42</f>
        <v>-</v>
      </c>
      <c r="O65" s="157"/>
      <c r="P65" s="157"/>
    </row>
    <row r="66" spans="1:16" x14ac:dyDescent="0.15">
      <c r="A66" s="157" t="s">
        <v>31</v>
      </c>
      <c r="B66" s="157">
        <f>'将来負担比率（分子）の構造'!I$41</f>
        <v>111427</v>
      </c>
      <c r="C66" s="157"/>
      <c r="D66" s="157"/>
      <c r="E66" s="157">
        <f>'将来負担比率（分子）の構造'!J$41</f>
        <v>113182</v>
      </c>
      <c r="F66" s="157"/>
      <c r="G66" s="157"/>
      <c r="H66" s="157">
        <f>'将来負担比率（分子）の構造'!K$41</f>
        <v>109806</v>
      </c>
      <c r="I66" s="157"/>
      <c r="J66" s="157"/>
      <c r="K66" s="157">
        <f>'将来負担比率（分子）の構造'!L$41</f>
        <v>109699</v>
      </c>
      <c r="L66" s="157"/>
      <c r="M66" s="157"/>
      <c r="N66" s="157">
        <f>'将来負担比率（分子）の構造'!M$41</f>
        <v>116882</v>
      </c>
      <c r="O66" s="157"/>
      <c r="P66" s="157"/>
    </row>
    <row r="67" spans="1:16" x14ac:dyDescent="0.15">
      <c r="A67" s="157" t="s">
        <v>71</v>
      </c>
      <c r="B67" s="157" t="e">
        <f>NA()</f>
        <v>#N/A</v>
      </c>
      <c r="C67" s="157">
        <f>IF(ISNUMBER('将来負担比率（分子）の構造'!I$53), IF('将来負担比率（分子）の構造'!I$53 &lt; 0, 0, '将来負担比率（分子）の構造'!I$53), NA())</f>
        <v>21547</v>
      </c>
      <c r="D67" s="157" t="e">
        <f>NA()</f>
        <v>#N/A</v>
      </c>
      <c r="E67" s="157" t="e">
        <f>NA()</f>
        <v>#N/A</v>
      </c>
      <c r="F67" s="157">
        <f>IF(ISNUMBER('将来負担比率（分子）の構造'!J$53), IF('将来負担比率（分子）の構造'!J$53 &lt; 0, 0, '将来負担比率（分子）の構造'!J$53), NA())</f>
        <v>24488</v>
      </c>
      <c r="G67" s="157" t="e">
        <f>NA()</f>
        <v>#N/A</v>
      </c>
      <c r="H67" s="157" t="e">
        <f>NA()</f>
        <v>#N/A</v>
      </c>
      <c r="I67" s="157">
        <f>IF(ISNUMBER('将来負担比率（分子）の構造'!K$53), IF('将来負担比率（分子）の構造'!K$53 &lt; 0, 0, '将来負担比率（分子）の構造'!K$53), NA())</f>
        <v>24442</v>
      </c>
      <c r="J67" s="157" t="e">
        <f>NA()</f>
        <v>#N/A</v>
      </c>
      <c r="K67" s="157" t="e">
        <f>NA()</f>
        <v>#N/A</v>
      </c>
      <c r="L67" s="157">
        <f>IF(ISNUMBER('将来負担比率（分子）の構造'!L$53), IF('将来負担比率（分子）の構造'!L$53 &lt; 0, 0, '将来負担比率（分子）の構造'!L$53), NA())</f>
        <v>28898</v>
      </c>
      <c r="M67" s="157" t="e">
        <f>NA()</f>
        <v>#N/A</v>
      </c>
      <c r="N67" s="157" t="e">
        <f>NA()</f>
        <v>#N/A</v>
      </c>
      <c r="O67" s="157">
        <f>IF(ISNUMBER('将来負担比率（分子）の構造'!M$53), IF('将来負担比率（分子）の構造'!M$53 &lt; 0, 0, '将来負担比率（分子）の構造'!M$53), NA())</f>
        <v>36922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3927</v>
      </c>
      <c r="C72" s="161">
        <f>基金残高に係る経年分析!G55</f>
        <v>2941</v>
      </c>
      <c r="D72" s="161">
        <f>基金残高に係る経年分析!H55</f>
        <v>3020</v>
      </c>
    </row>
    <row r="73" spans="1:16" x14ac:dyDescent="0.15">
      <c r="A73" s="160" t="s">
        <v>74</v>
      </c>
      <c r="B73" s="161">
        <f>基金残高に係る経年分析!F56</f>
        <v>4544</v>
      </c>
      <c r="C73" s="161">
        <f>基金残高に係る経年分析!G56</f>
        <v>3953</v>
      </c>
      <c r="D73" s="161">
        <f>基金残高に係る経年分析!H56</f>
        <v>2538</v>
      </c>
    </row>
    <row r="74" spans="1:16" x14ac:dyDescent="0.15">
      <c r="A74" s="160" t="s">
        <v>75</v>
      </c>
      <c r="B74" s="161">
        <f>基金残高に係る経年分析!F57</f>
        <v>10807</v>
      </c>
      <c r="C74" s="161">
        <f>基金残高に係る経年分析!G57</f>
        <v>9736</v>
      </c>
      <c r="D74" s="161">
        <f>基金残高に係る経年分析!H57</f>
        <v>7822</v>
      </c>
    </row>
  </sheetData>
  <sheetProtection algorithmName="SHA-512" hashValue="PjUiEwKiEzzyiTfSIH0RgnFmds0f/n2hYfbgzBJ2ERatYWHWLZnnRNcdGxetF9FwXYT7A6m5dnu/gpnxDJ9xsw==" saltValue="JymvLKBCXl1MKgjFDY6N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27701466</v>
      </c>
      <c r="S5" s="664"/>
      <c r="T5" s="664"/>
      <c r="U5" s="664"/>
      <c r="V5" s="664"/>
      <c r="W5" s="664"/>
      <c r="X5" s="664"/>
      <c r="Y5" s="689"/>
      <c r="Z5" s="702">
        <v>25.5</v>
      </c>
      <c r="AA5" s="702"/>
      <c r="AB5" s="702"/>
      <c r="AC5" s="702"/>
      <c r="AD5" s="703">
        <v>26090802</v>
      </c>
      <c r="AE5" s="703"/>
      <c r="AF5" s="703"/>
      <c r="AG5" s="703"/>
      <c r="AH5" s="703"/>
      <c r="AI5" s="703"/>
      <c r="AJ5" s="703"/>
      <c r="AK5" s="703"/>
      <c r="AL5" s="690">
        <v>50.7</v>
      </c>
      <c r="AM5" s="672"/>
      <c r="AN5" s="672"/>
      <c r="AO5" s="691"/>
      <c r="AP5" s="666" t="s">
        <v>216</v>
      </c>
      <c r="AQ5" s="667"/>
      <c r="AR5" s="667"/>
      <c r="AS5" s="667"/>
      <c r="AT5" s="667"/>
      <c r="AU5" s="667"/>
      <c r="AV5" s="667"/>
      <c r="AW5" s="667"/>
      <c r="AX5" s="667"/>
      <c r="AY5" s="667"/>
      <c r="AZ5" s="667"/>
      <c r="BA5" s="667"/>
      <c r="BB5" s="667"/>
      <c r="BC5" s="667"/>
      <c r="BD5" s="667"/>
      <c r="BE5" s="667"/>
      <c r="BF5" s="668"/>
      <c r="BG5" s="608">
        <v>26009699</v>
      </c>
      <c r="BH5" s="609"/>
      <c r="BI5" s="609"/>
      <c r="BJ5" s="609"/>
      <c r="BK5" s="609"/>
      <c r="BL5" s="609"/>
      <c r="BM5" s="609"/>
      <c r="BN5" s="610"/>
      <c r="BO5" s="646">
        <v>93.9</v>
      </c>
      <c r="BP5" s="646"/>
      <c r="BQ5" s="646"/>
      <c r="BR5" s="646"/>
      <c r="BS5" s="647">
        <v>658557</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767874</v>
      </c>
      <c r="S6" s="609"/>
      <c r="T6" s="609"/>
      <c r="U6" s="609"/>
      <c r="V6" s="609"/>
      <c r="W6" s="609"/>
      <c r="X6" s="609"/>
      <c r="Y6" s="610"/>
      <c r="Z6" s="646">
        <v>0.7</v>
      </c>
      <c r="AA6" s="646"/>
      <c r="AB6" s="646"/>
      <c r="AC6" s="646"/>
      <c r="AD6" s="647">
        <v>767874</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26009699</v>
      </c>
      <c r="BH6" s="609"/>
      <c r="BI6" s="609"/>
      <c r="BJ6" s="609"/>
      <c r="BK6" s="609"/>
      <c r="BL6" s="609"/>
      <c r="BM6" s="609"/>
      <c r="BN6" s="610"/>
      <c r="BO6" s="646">
        <v>93.9</v>
      </c>
      <c r="BP6" s="646"/>
      <c r="BQ6" s="646"/>
      <c r="BR6" s="646"/>
      <c r="BS6" s="647">
        <v>658557</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408609</v>
      </c>
      <c r="CS6" s="609"/>
      <c r="CT6" s="609"/>
      <c r="CU6" s="609"/>
      <c r="CV6" s="609"/>
      <c r="CW6" s="609"/>
      <c r="CX6" s="609"/>
      <c r="CY6" s="610"/>
      <c r="CZ6" s="690">
        <v>0.4</v>
      </c>
      <c r="DA6" s="672"/>
      <c r="DB6" s="672"/>
      <c r="DC6" s="692"/>
      <c r="DD6" s="614">
        <v>2121</v>
      </c>
      <c r="DE6" s="609"/>
      <c r="DF6" s="609"/>
      <c r="DG6" s="609"/>
      <c r="DH6" s="609"/>
      <c r="DI6" s="609"/>
      <c r="DJ6" s="609"/>
      <c r="DK6" s="609"/>
      <c r="DL6" s="609"/>
      <c r="DM6" s="609"/>
      <c r="DN6" s="609"/>
      <c r="DO6" s="609"/>
      <c r="DP6" s="610"/>
      <c r="DQ6" s="614">
        <v>405425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20522</v>
      </c>
      <c r="S7" s="609"/>
      <c r="T7" s="609"/>
      <c r="U7" s="609"/>
      <c r="V7" s="609"/>
      <c r="W7" s="609"/>
      <c r="X7" s="609"/>
      <c r="Y7" s="610"/>
      <c r="Z7" s="646">
        <v>0</v>
      </c>
      <c r="AA7" s="646"/>
      <c r="AB7" s="646"/>
      <c r="AC7" s="646"/>
      <c r="AD7" s="647">
        <v>20522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11876479</v>
      </c>
      <c r="BH7" s="609"/>
      <c r="BI7" s="609"/>
      <c r="BJ7" s="609"/>
      <c r="BK7" s="609"/>
      <c r="BL7" s="609"/>
      <c r="BM7" s="609"/>
      <c r="BN7" s="610"/>
      <c r="BO7" s="646">
        <v>42.9</v>
      </c>
      <c r="BP7" s="646"/>
      <c r="BQ7" s="646"/>
      <c r="BR7" s="646"/>
      <c r="BS7" s="647">
        <v>658557</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22978784</v>
      </c>
      <c r="CS7" s="609"/>
      <c r="CT7" s="609"/>
      <c r="CU7" s="609"/>
      <c r="CV7" s="609"/>
      <c r="CW7" s="609"/>
      <c r="CX7" s="609"/>
      <c r="CY7" s="610"/>
      <c r="CZ7" s="646">
        <v>21.4</v>
      </c>
      <c r="DA7" s="646"/>
      <c r="DB7" s="646"/>
      <c r="DC7" s="646"/>
      <c r="DD7" s="614">
        <v>10996824</v>
      </c>
      <c r="DE7" s="609"/>
      <c r="DF7" s="609"/>
      <c r="DG7" s="609"/>
      <c r="DH7" s="609"/>
      <c r="DI7" s="609"/>
      <c r="DJ7" s="609"/>
      <c r="DK7" s="609"/>
      <c r="DL7" s="609"/>
      <c r="DM7" s="609"/>
      <c r="DN7" s="609"/>
      <c r="DO7" s="609"/>
      <c r="DP7" s="610"/>
      <c r="DQ7" s="614">
        <v>11327357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224483</v>
      </c>
      <c r="S8" s="609"/>
      <c r="T8" s="609"/>
      <c r="U8" s="609"/>
      <c r="V8" s="609"/>
      <c r="W8" s="609"/>
      <c r="X8" s="609"/>
      <c r="Y8" s="610"/>
      <c r="Z8" s="646">
        <v>0.2</v>
      </c>
      <c r="AA8" s="646"/>
      <c r="AB8" s="646"/>
      <c r="AC8" s="646"/>
      <c r="AD8" s="647">
        <v>224483</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293707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35214929</v>
      </c>
      <c r="CS8" s="609"/>
      <c r="CT8" s="609"/>
      <c r="CU8" s="609"/>
      <c r="CV8" s="609"/>
      <c r="CW8" s="609"/>
      <c r="CX8" s="609"/>
      <c r="CY8" s="610"/>
      <c r="CZ8" s="646">
        <v>32.799999999999997</v>
      </c>
      <c r="DA8" s="646"/>
      <c r="DB8" s="646"/>
      <c r="DC8" s="646"/>
      <c r="DD8" s="614">
        <v>777636</v>
      </c>
      <c r="DE8" s="609"/>
      <c r="DF8" s="609"/>
      <c r="DG8" s="609"/>
      <c r="DH8" s="609"/>
      <c r="DI8" s="609"/>
      <c r="DJ8" s="609"/>
      <c r="DK8" s="609"/>
      <c r="DL8" s="609"/>
      <c r="DM8" s="609"/>
      <c r="DN8" s="609"/>
      <c r="DO8" s="609"/>
      <c r="DP8" s="610"/>
      <c r="DQ8" s="614">
        <v>17627200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308860</v>
      </c>
      <c r="S9" s="609"/>
      <c r="T9" s="609"/>
      <c r="U9" s="609"/>
      <c r="V9" s="609"/>
      <c r="W9" s="609"/>
      <c r="X9" s="609"/>
      <c r="Y9" s="610"/>
      <c r="Z9" s="646">
        <v>0.3</v>
      </c>
      <c r="AA9" s="646"/>
      <c r="AB9" s="646"/>
      <c r="AC9" s="646"/>
      <c r="AD9" s="647">
        <v>308860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9244512</v>
      </c>
      <c r="BH9" s="609"/>
      <c r="BI9" s="609"/>
      <c r="BJ9" s="609"/>
      <c r="BK9" s="609"/>
      <c r="BL9" s="609"/>
      <c r="BM9" s="609"/>
      <c r="BN9" s="610"/>
      <c r="BO9" s="646">
        <v>33.4</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6882628</v>
      </c>
      <c r="CS9" s="609"/>
      <c r="CT9" s="609"/>
      <c r="CU9" s="609"/>
      <c r="CV9" s="609"/>
      <c r="CW9" s="609"/>
      <c r="CX9" s="609"/>
      <c r="CY9" s="610"/>
      <c r="CZ9" s="646">
        <v>6.4</v>
      </c>
      <c r="DA9" s="646"/>
      <c r="DB9" s="646"/>
      <c r="DC9" s="646"/>
      <c r="DD9" s="614">
        <v>523869</v>
      </c>
      <c r="DE9" s="609"/>
      <c r="DF9" s="609"/>
      <c r="DG9" s="609"/>
      <c r="DH9" s="609"/>
      <c r="DI9" s="609"/>
      <c r="DJ9" s="609"/>
      <c r="DK9" s="609"/>
      <c r="DL9" s="609"/>
      <c r="DM9" s="609"/>
      <c r="DN9" s="609"/>
      <c r="DO9" s="609"/>
      <c r="DP9" s="610"/>
      <c r="DQ9" s="614">
        <v>5614735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689661</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135498</v>
      </c>
      <c r="CS10" s="609"/>
      <c r="CT10" s="609"/>
      <c r="CU10" s="609"/>
      <c r="CV10" s="609"/>
      <c r="CW10" s="609"/>
      <c r="CX10" s="609"/>
      <c r="CY10" s="610"/>
      <c r="CZ10" s="646">
        <v>0.1</v>
      </c>
      <c r="DA10" s="646"/>
      <c r="DB10" s="646"/>
      <c r="DC10" s="646"/>
      <c r="DD10" s="614">
        <v>494</v>
      </c>
      <c r="DE10" s="609"/>
      <c r="DF10" s="609"/>
      <c r="DG10" s="609"/>
      <c r="DH10" s="609"/>
      <c r="DI10" s="609"/>
      <c r="DJ10" s="609"/>
      <c r="DK10" s="609"/>
      <c r="DL10" s="609"/>
      <c r="DM10" s="609"/>
      <c r="DN10" s="609"/>
      <c r="DO10" s="609"/>
      <c r="DP10" s="610"/>
      <c r="DQ10" s="614">
        <v>78700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5238851</v>
      </c>
      <c r="S11" s="609"/>
      <c r="T11" s="609"/>
      <c r="U11" s="609"/>
      <c r="V11" s="609"/>
      <c r="W11" s="609"/>
      <c r="X11" s="609"/>
      <c r="Y11" s="610"/>
      <c r="Z11" s="611">
        <v>4.8</v>
      </c>
      <c r="AA11" s="612"/>
      <c r="AB11" s="612"/>
      <c r="AC11" s="613"/>
      <c r="AD11" s="614">
        <v>5238851</v>
      </c>
      <c r="AE11" s="609"/>
      <c r="AF11" s="609"/>
      <c r="AG11" s="609"/>
      <c r="AH11" s="609"/>
      <c r="AI11" s="609"/>
      <c r="AJ11" s="609"/>
      <c r="AK11" s="610"/>
      <c r="AL11" s="611">
        <v>10.199999999999999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1648599</v>
      </c>
      <c r="BH11" s="609"/>
      <c r="BI11" s="609"/>
      <c r="BJ11" s="609"/>
      <c r="BK11" s="609"/>
      <c r="BL11" s="609"/>
      <c r="BM11" s="609"/>
      <c r="BN11" s="610"/>
      <c r="BO11" s="646">
        <v>6</v>
      </c>
      <c r="BP11" s="646"/>
      <c r="BQ11" s="646"/>
      <c r="BR11" s="646"/>
      <c r="BS11" s="647">
        <v>658557</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3756600</v>
      </c>
      <c r="CS11" s="609"/>
      <c r="CT11" s="609"/>
      <c r="CU11" s="609"/>
      <c r="CV11" s="609"/>
      <c r="CW11" s="609"/>
      <c r="CX11" s="609"/>
      <c r="CY11" s="610"/>
      <c r="CZ11" s="646">
        <v>3.5</v>
      </c>
      <c r="DA11" s="646"/>
      <c r="DB11" s="646"/>
      <c r="DC11" s="646"/>
      <c r="DD11" s="614">
        <v>1470905</v>
      </c>
      <c r="DE11" s="609"/>
      <c r="DF11" s="609"/>
      <c r="DG11" s="609"/>
      <c r="DH11" s="609"/>
      <c r="DI11" s="609"/>
      <c r="DJ11" s="609"/>
      <c r="DK11" s="609"/>
      <c r="DL11" s="609"/>
      <c r="DM11" s="609"/>
      <c r="DN11" s="609"/>
      <c r="DO11" s="609"/>
      <c r="DP11" s="610"/>
      <c r="DQ11" s="614">
        <v>1914781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51020</v>
      </c>
      <c r="S12" s="609"/>
      <c r="T12" s="609"/>
      <c r="U12" s="609"/>
      <c r="V12" s="609"/>
      <c r="W12" s="609"/>
      <c r="X12" s="609"/>
      <c r="Y12" s="610"/>
      <c r="Z12" s="646">
        <v>0</v>
      </c>
      <c r="AA12" s="646"/>
      <c r="AB12" s="646"/>
      <c r="AC12" s="646"/>
      <c r="AD12" s="647">
        <v>51020</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12200357</v>
      </c>
      <c r="BH12" s="609"/>
      <c r="BI12" s="609"/>
      <c r="BJ12" s="609"/>
      <c r="BK12" s="609"/>
      <c r="BL12" s="609"/>
      <c r="BM12" s="609"/>
      <c r="BN12" s="610"/>
      <c r="BO12" s="646">
        <v>44</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4990496</v>
      </c>
      <c r="CS12" s="609"/>
      <c r="CT12" s="609"/>
      <c r="CU12" s="609"/>
      <c r="CV12" s="609"/>
      <c r="CW12" s="609"/>
      <c r="CX12" s="609"/>
      <c r="CY12" s="610"/>
      <c r="CZ12" s="646">
        <v>4.7</v>
      </c>
      <c r="DA12" s="646"/>
      <c r="DB12" s="646"/>
      <c r="DC12" s="646"/>
      <c r="DD12" s="614">
        <v>1990049</v>
      </c>
      <c r="DE12" s="609"/>
      <c r="DF12" s="609"/>
      <c r="DG12" s="609"/>
      <c r="DH12" s="609"/>
      <c r="DI12" s="609"/>
      <c r="DJ12" s="609"/>
      <c r="DK12" s="609"/>
      <c r="DL12" s="609"/>
      <c r="DM12" s="609"/>
      <c r="DN12" s="609"/>
      <c r="DO12" s="609"/>
      <c r="DP12" s="610"/>
      <c r="DQ12" s="614">
        <v>1699975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12100428</v>
      </c>
      <c r="BH13" s="609"/>
      <c r="BI13" s="609"/>
      <c r="BJ13" s="609"/>
      <c r="BK13" s="609"/>
      <c r="BL13" s="609"/>
      <c r="BM13" s="609"/>
      <c r="BN13" s="610"/>
      <c r="BO13" s="646">
        <v>43.7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7546415</v>
      </c>
      <c r="CS13" s="609"/>
      <c r="CT13" s="609"/>
      <c r="CU13" s="609"/>
      <c r="CV13" s="609"/>
      <c r="CW13" s="609"/>
      <c r="CX13" s="609"/>
      <c r="CY13" s="610"/>
      <c r="CZ13" s="646">
        <v>7</v>
      </c>
      <c r="DA13" s="646"/>
      <c r="DB13" s="646"/>
      <c r="DC13" s="646"/>
      <c r="DD13" s="614">
        <v>3044197</v>
      </c>
      <c r="DE13" s="609"/>
      <c r="DF13" s="609"/>
      <c r="DG13" s="609"/>
      <c r="DH13" s="609"/>
      <c r="DI13" s="609"/>
      <c r="DJ13" s="609"/>
      <c r="DK13" s="609"/>
      <c r="DL13" s="609"/>
      <c r="DM13" s="609"/>
      <c r="DN13" s="609"/>
      <c r="DO13" s="609"/>
      <c r="DP13" s="610"/>
      <c r="DQ13" s="614">
        <v>4426715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700877</v>
      </c>
      <c r="BH14" s="609"/>
      <c r="BI14" s="609"/>
      <c r="BJ14" s="609"/>
      <c r="BK14" s="609"/>
      <c r="BL14" s="609"/>
      <c r="BM14" s="609"/>
      <c r="BN14" s="610"/>
      <c r="BO14" s="646">
        <v>2.5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6266904</v>
      </c>
      <c r="CS14" s="609"/>
      <c r="CT14" s="609"/>
      <c r="CU14" s="609"/>
      <c r="CV14" s="609"/>
      <c r="CW14" s="609"/>
      <c r="CX14" s="609"/>
      <c r="CY14" s="610"/>
      <c r="CZ14" s="646">
        <v>5.8</v>
      </c>
      <c r="DA14" s="646"/>
      <c r="DB14" s="646"/>
      <c r="DC14" s="646"/>
      <c r="DD14" s="614">
        <v>3547367</v>
      </c>
      <c r="DE14" s="609"/>
      <c r="DF14" s="609"/>
      <c r="DG14" s="609"/>
      <c r="DH14" s="609"/>
      <c r="DI14" s="609"/>
      <c r="DJ14" s="609"/>
      <c r="DK14" s="609"/>
      <c r="DL14" s="609"/>
      <c r="DM14" s="609"/>
      <c r="DN14" s="609"/>
      <c r="DO14" s="609"/>
      <c r="DP14" s="610"/>
      <c r="DQ14" s="614">
        <v>2710616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87820</v>
      </c>
      <c r="S15" s="609"/>
      <c r="T15" s="609"/>
      <c r="U15" s="609"/>
      <c r="V15" s="609"/>
      <c r="W15" s="609"/>
      <c r="X15" s="609"/>
      <c r="Y15" s="610"/>
      <c r="Z15" s="646">
        <v>0.1</v>
      </c>
      <c r="AA15" s="646"/>
      <c r="AB15" s="646"/>
      <c r="AC15" s="646"/>
      <c r="AD15" s="647">
        <v>87820</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1231986</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7742985</v>
      </c>
      <c r="CS15" s="609"/>
      <c r="CT15" s="609"/>
      <c r="CU15" s="609"/>
      <c r="CV15" s="609"/>
      <c r="CW15" s="609"/>
      <c r="CX15" s="609"/>
      <c r="CY15" s="610"/>
      <c r="CZ15" s="646">
        <v>7.2</v>
      </c>
      <c r="DA15" s="646"/>
      <c r="DB15" s="646"/>
      <c r="DC15" s="646"/>
      <c r="DD15" s="614">
        <v>1860318</v>
      </c>
      <c r="DE15" s="609"/>
      <c r="DF15" s="609"/>
      <c r="DG15" s="609"/>
      <c r="DH15" s="609"/>
      <c r="DI15" s="609"/>
      <c r="DJ15" s="609"/>
      <c r="DK15" s="609"/>
      <c r="DL15" s="609"/>
      <c r="DM15" s="609"/>
      <c r="DN15" s="609"/>
      <c r="DO15" s="609"/>
      <c r="DP15" s="610"/>
      <c r="DQ15" s="614">
        <v>5214684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584504</v>
      </c>
      <c r="S16" s="609"/>
      <c r="T16" s="609"/>
      <c r="U16" s="609"/>
      <c r="V16" s="609"/>
      <c r="W16" s="609"/>
      <c r="X16" s="609"/>
      <c r="Y16" s="610"/>
      <c r="Z16" s="646">
        <v>0.5</v>
      </c>
      <c r="AA16" s="646"/>
      <c r="AB16" s="646"/>
      <c r="AC16" s="646"/>
      <c r="AD16" s="647">
        <v>584504</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1036820</v>
      </c>
      <c r="CS16" s="609"/>
      <c r="CT16" s="609"/>
      <c r="CU16" s="609"/>
      <c r="CV16" s="609"/>
      <c r="CW16" s="609"/>
      <c r="CX16" s="609"/>
      <c r="CY16" s="610"/>
      <c r="CZ16" s="646">
        <v>1</v>
      </c>
      <c r="DA16" s="646"/>
      <c r="DB16" s="646"/>
      <c r="DC16" s="646"/>
      <c r="DD16" s="614" t="s">
        <v>122</v>
      </c>
      <c r="DE16" s="609"/>
      <c r="DF16" s="609"/>
      <c r="DG16" s="609"/>
      <c r="DH16" s="609"/>
      <c r="DI16" s="609"/>
      <c r="DJ16" s="609"/>
      <c r="DK16" s="609"/>
      <c r="DL16" s="609"/>
      <c r="DM16" s="609"/>
      <c r="DN16" s="609"/>
      <c r="DO16" s="609"/>
      <c r="DP16" s="610"/>
      <c r="DQ16" s="614">
        <v>164322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1047784</v>
      </c>
      <c r="S17" s="609"/>
      <c r="T17" s="609"/>
      <c r="U17" s="609"/>
      <c r="V17" s="609"/>
      <c r="W17" s="609"/>
      <c r="X17" s="609"/>
      <c r="Y17" s="610"/>
      <c r="Z17" s="646">
        <v>1</v>
      </c>
      <c r="AA17" s="646"/>
      <c r="AB17" s="646"/>
      <c r="AC17" s="646"/>
      <c r="AD17" s="647">
        <v>1047784</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10279057</v>
      </c>
      <c r="CS17" s="609"/>
      <c r="CT17" s="609"/>
      <c r="CU17" s="609"/>
      <c r="CV17" s="609"/>
      <c r="CW17" s="609"/>
      <c r="CX17" s="609"/>
      <c r="CY17" s="610"/>
      <c r="CZ17" s="646">
        <v>9.6</v>
      </c>
      <c r="DA17" s="646"/>
      <c r="DB17" s="646"/>
      <c r="DC17" s="646"/>
      <c r="DD17" s="614" t="s">
        <v>122</v>
      </c>
      <c r="DE17" s="609"/>
      <c r="DF17" s="609"/>
      <c r="DG17" s="609"/>
      <c r="DH17" s="609"/>
      <c r="DI17" s="609"/>
      <c r="DJ17" s="609"/>
      <c r="DK17" s="609"/>
      <c r="DL17" s="609"/>
      <c r="DM17" s="609"/>
      <c r="DN17" s="609"/>
      <c r="DO17" s="609"/>
      <c r="DP17" s="610"/>
      <c r="DQ17" s="614">
        <v>10209880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205502</v>
      </c>
      <c r="S18" s="609"/>
      <c r="T18" s="609"/>
      <c r="U18" s="609"/>
      <c r="V18" s="609"/>
      <c r="W18" s="609"/>
      <c r="X18" s="609"/>
      <c r="Y18" s="610"/>
      <c r="Z18" s="646">
        <v>0.2</v>
      </c>
      <c r="AA18" s="646"/>
      <c r="AB18" s="646"/>
      <c r="AC18" s="646"/>
      <c r="AD18" s="647">
        <v>205502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825565</v>
      </c>
      <c r="S19" s="609"/>
      <c r="T19" s="609"/>
      <c r="U19" s="609"/>
      <c r="V19" s="609"/>
      <c r="W19" s="609"/>
      <c r="X19" s="609"/>
      <c r="Y19" s="610"/>
      <c r="Z19" s="646">
        <v>0.8</v>
      </c>
      <c r="AA19" s="646"/>
      <c r="AB19" s="646"/>
      <c r="AC19" s="646"/>
      <c r="AD19" s="647">
        <v>825565</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1691767</v>
      </c>
      <c r="BH19" s="609"/>
      <c r="BI19" s="609"/>
      <c r="BJ19" s="609"/>
      <c r="BK19" s="609"/>
      <c r="BL19" s="609"/>
      <c r="BM19" s="609"/>
      <c r="BN19" s="610"/>
      <c r="BO19" s="646">
        <v>6.1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16717</v>
      </c>
      <c r="S20" s="609"/>
      <c r="T20" s="609"/>
      <c r="U20" s="609"/>
      <c r="V20" s="609"/>
      <c r="W20" s="609"/>
      <c r="X20" s="609"/>
      <c r="Y20" s="610"/>
      <c r="Z20" s="646">
        <v>0</v>
      </c>
      <c r="AA20" s="646"/>
      <c r="AB20" s="646"/>
      <c r="AC20" s="646"/>
      <c r="AD20" s="647">
        <v>16717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1691767</v>
      </c>
      <c r="BH20" s="609"/>
      <c r="BI20" s="609"/>
      <c r="BJ20" s="609"/>
      <c r="BK20" s="609"/>
      <c r="BL20" s="609"/>
      <c r="BM20" s="609"/>
      <c r="BN20" s="610"/>
      <c r="BO20" s="646">
        <v>6.1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107239725</v>
      </c>
      <c r="CS20" s="609"/>
      <c r="CT20" s="609"/>
      <c r="CU20" s="609"/>
      <c r="CV20" s="609"/>
      <c r="CW20" s="609"/>
      <c r="CX20" s="609"/>
      <c r="CY20" s="610"/>
      <c r="CZ20" s="646">
        <v>100</v>
      </c>
      <c r="DA20" s="646"/>
      <c r="DB20" s="646"/>
      <c r="DC20" s="646"/>
      <c r="DD20" s="614">
        <v>24213780</v>
      </c>
      <c r="DE20" s="609"/>
      <c r="DF20" s="609"/>
      <c r="DG20" s="609"/>
      <c r="DH20" s="609"/>
      <c r="DI20" s="609"/>
      <c r="DJ20" s="609"/>
      <c r="DK20" s="609"/>
      <c r="DL20" s="609"/>
      <c r="DM20" s="609"/>
      <c r="DN20" s="609"/>
      <c r="DO20" s="609"/>
      <c r="DP20" s="610"/>
      <c r="DQ20" s="614">
        <v>61394390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18459515</v>
      </c>
      <c r="S21" s="609"/>
      <c r="T21" s="609"/>
      <c r="U21" s="609"/>
      <c r="V21" s="609"/>
      <c r="W21" s="609"/>
      <c r="X21" s="609"/>
      <c r="Y21" s="610"/>
      <c r="Z21" s="646">
        <v>17</v>
      </c>
      <c r="AA21" s="646"/>
      <c r="AB21" s="646"/>
      <c r="AC21" s="646"/>
      <c r="AD21" s="647">
        <v>16456784</v>
      </c>
      <c r="AE21" s="647"/>
      <c r="AF21" s="647"/>
      <c r="AG21" s="647"/>
      <c r="AH21" s="647"/>
      <c r="AI21" s="647"/>
      <c r="AJ21" s="647"/>
      <c r="AK21" s="647"/>
      <c r="AL21" s="611">
        <v>32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81103</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16456784</v>
      </c>
      <c r="S22" s="609"/>
      <c r="T22" s="609"/>
      <c r="U22" s="609"/>
      <c r="V22" s="609"/>
      <c r="W22" s="609"/>
      <c r="X22" s="609"/>
      <c r="Y22" s="610"/>
      <c r="Z22" s="646">
        <v>15.2</v>
      </c>
      <c r="AA22" s="646"/>
      <c r="AB22" s="646"/>
      <c r="AC22" s="646"/>
      <c r="AD22" s="647">
        <v>16456784</v>
      </c>
      <c r="AE22" s="647"/>
      <c r="AF22" s="647"/>
      <c r="AG22" s="647"/>
      <c r="AH22" s="647"/>
      <c r="AI22" s="647"/>
      <c r="AJ22" s="647"/>
      <c r="AK22" s="647"/>
      <c r="AL22" s="611">
        <v>32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2002731</v>
      </c>
      <c r="S23" s="609"/>
      <c r="T23" s="609"/>
      <c r="U23" s="609"/>
      <c r="V23" s="609"/>
      <c r="W23" s="609"/>
      <c r="X23" s="609"/>
      <c r="Y23" s="610"/>
      <c r="Z23" s="646">
        <v>1.8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1610664</v>
      </c>
      <c r="BH23" s="609"/>
      <c r="BI23" s="609"/>
      <c r="BJ23" s="609"/>
      <c r="BK23" s="609"/>
      <c r="BL23" s="609"/>
      <c r="BM23" s="609"/>
      <c r="BN23" s="610"/>
      <c r="BO23" s="646">
        <v>5.8</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48398909</v>
      </c>
      <c r="CS24" s="664"/>
      <c r="CT24" s="664"/>
      <c r="CU24" s="664"/>
      <c r="CV24" s="664"/>
      <c r="CW24" s="664"/>
      <c r="CX24" s="664"/>
      <c r="CY24" s="689"/>
      <c r="CZ24" s="690">
        <v>45.1</v>
      </c>
      <c r="DA24" s="672"/>
      <c r="DB24" s="672"/>
      <c r="DC24" s="692"/>
      <c r="DD24" s="688">
        <v>33342674</v>
      </c>
      <c r="DE24" s="664"/>
      <c r="DF24" s="664"/>
      <c r="DG24" s="664"/>
      <c r="DH24" s="664"/>
      <c r="DI24" s="664"/>
      <c r="DJ24" s="664"/>
      <c r="DK24" s="689"/>
      <c r="DL24" s="688">
        <v>32063703</v>
      </c>
      <c r="DM24" s="664"/>
      <c r="DN24" s="664"/>
      <c r="DO24" s="664"/>
      <c r="DP24" s="664"/>
      <c r="DQ24" s="664"/>
      <c r="DR24" s="664"/>
      <c r="DS24" s="664"/>
      <c r="DT24" s="664"/>
      <c r="DU24" s="664"/>
      <c r="DV24" s="689"/>
      <c r="DW24" s="690">
        <v>62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54492699</v>
      </c>
      <c r="S25" s="609"/>
      <c r="T25" s="609"/>
      <c r="U25" s="609"/>
      <c r="V25" s="609"/>
      <c r="W25" s="609"/>
      <c r="X25" s="609"/>
      <c r="Y25" s="610"/>
      <c r="Z25" s="646">
        <v>50.2</v>
      </c>
      <c r="AA25" s="646"/>
      <c r="AB25" s="646"/>
      <c r="AC25" s="646"/>
      <c r="AD25" s="647">
        <v>50879304</v>
      </c>
      <c r="AE25" s="647"/>
      <c r="AF25" s="647"/>
      <c r="AG25" s="647"/>
      <c r="AH25" s="647"/>
      <c r="AI25" s="647"/>
      <c r="AJ25" s="647"/>
      <c r="AK25" s="647"/>
      <c r="AL25" s="611">
        <v>98.8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15998232</v>
      </c>
      <c r="CS25" s="621"/>
      <c r="CT25" s="621"/>
      <c r="CU25" s="621"/>
      <c r="CV25" s="621"/>
      <c r="CW25" s="621"/>
      <c r="CX25" s="621"/>
      <c r="CY25" s="622"/>
      <c r="CZ25" s="611">
        <v>14.9</v>
      </c>
      <c r="DA25" s="623"/>
      <c r="DB25" s="623"/>
      <c r="DC25" s="624"/>
      <c r="DD25" s="614">
        <v>15168897</v>
      </c>
      <c r="DE25" s="621"/>
      <c r="DF25" s="621"/>
      <c r="DG25" s="621"/>
      <c r="DH25" s="621"/>
      <c r="DI25" s="621"/>
      <c r="DJ25" s="621"/>
      <c r="DK25" s="622"/>
      <c r="DL25" s="614">
        <v>14954442</v>
      </c>
      <c r="DM25" s="621"/>
      <c r="DN25" s="621"/>
      <c r="DO25" s="621"/>
      <c r="DP25" s="621"/>
      <c r="DQ25" s="621"/>
      <c r="DR25" s="621"/>
      <c r="DS25" s="621"/>
      <c r="DT25" s="621"/>
      <c r="DU25" s="621"/>
      <c r="DV25" s="622"/>
      <c r="DW25" s="611">
        <v>28.9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15114</v>
      </c>
      <c r="S26" s="609"/>
      <c r="T26" s="609"/>
      <c r="U26" s="609"/>
      <c r="V26" s="609"/>
      <c r="W26" s="609"/>
      <c r="X26" s="609"/>
      <c r="Y26" s="610"/>
      <c r="Z26" s="646">
        <v>0</v>
      </c>
      <c r="AA26" s="646"/>
      <c r="AB26" s="646"/>
      <c r="AC26" s="646"/>
      <c r="AD26" s="647">
        <v>15114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10367449</v>
      </c>
      <c r="CS26" s="609"/>
      <c r="CT26" s="609"/>
      <c r="CU26" s="609"/>
      <c r="CV26" s="609"/>
      <c r="CW26" s="609"/>
      <c r="CX26" s="609"/>
      <c r="CY26" s="610"/>
      <c r="CZ26" s="611">
        <v>9.6999999999999993</v>
      </c>
      <c r="DA26" s="623"/>
      <c r="DB26" s="623"/>
      <c r="DC26" s="624"/>
      <c r="DD26" s="614">
        <v>9795877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1677096</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27701466</v>
      </c>
      <c r="BH27" s="609"/>
      <c r="BI27" s="609"/>
      <c r="BJ27" s="609"/>
      <c r="BK27" s="609"/>
      <c r="BL27" s="609"/>
      <c r="BM27" s="609"/>
      <c r="BN27" s="610"/>
      <c r="BO27" s="646">
        <v>100</v>
      </c>
      <c r="BP27" s="646"/>
      <c r="BQ27" s="646"/>
      <c r="BR27" s="646"/>
      <c r="BS27" s="647">
        <v>658557</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22121620</v>
      </c>
      <c r="CS27" s="621"/>
      <c r="CT27" s="621"/>
      <c r="CU27" s="621"/>
      <c r="CV27" s="621"/>
      <c r="CW27" s="621"/>
      <c r="CX27" s="621"/>
      <c r="CY27" s="622"/>
      <c r="CZ27" s="611">
        <v>20.6</v>
      </c>
      <c r="DA27" s="623"/>
      <c r="DB27" s="623"/>
      <c r="DC27" s="624"/>
      <c r="DD27" s="614">
        <v>7963897</v>
      </c>
      <c r="DE27" s="621"/>
      <c r="DF27" s="621"/>
      <c r="DG27" s="621"/>
      <c r="DH27" s="621"/>
      <c r="DI27" s="621"/>
      <c r="DJ27" s="621"/>
      <c r="DK27" s="622"/>
      <c r="DL27" s="614">
        <v>6899381</v>
      </c>
      <c r="DM27" s="621"/>
      <c r="DN27" s="621"/>
      <c r="DO27" s="621"/>
      <c r="DP27" s="621"/>
      <c r="DQ27" s="621"/>
      <c r="DR27" s="621"/>
      <c r="DS27" s="621"/>
      <c r="DT27" s="621"/>
      <c r="DU27" s="621"/>
      <c r="DV27" s="622"/>
      <c r="DW27" s="611">
        <v>13.3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537956</v>
      </c>
      <c r="S28" s="609"/>
      <c r="T28" s="609"/>
      <c r="U28" s="609"/>
      <c r="V28" s="609"/>
      <c r="W28" s="609"/>
      <c r="X28" s="609"/>
      <c r="Y28" s="610"/>
      <c r="Z28" s="646">
        <v>0.5</v>
      </c>
      <c r="AA28" s="646"/>
      <c r="AB28" s="646"/>
      <c r="AC28" s="646"/>
      <c r="AD28" s="647">
        <v>72007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10279057</v>
      </c>
      <c r="CS28" s="609"/>
      <c r="CT28" s="609"/>
      <c r="CU28" s="609"/>
      <c r="CV28" s="609"/>
      <c r="CW28" s="609"/>
      <c r="CX28" s="609"/>
      <c r="CY28" s="610"/>
      <c r="CZ28" s="611">
        <v>9.6</v>
      </c>
      <c r="DA28" s="623"/>
      <c r="DB28" s="623"/>
      <c r="DC28" s="624"/>
      <c r="DD28" s="614">
        <v>10209880</v>
      </c>
      <c r="DE28" s="609"/>
      <c r="DF28" s="609"/>
      <c r="DG28" s="609"/>
      <c r="DH28" s="609"/>
      <c r="DI28" s="609"/>
      <c r="DJ28" s="609"/>
      <c r="DK28" s="610"/>
      <c r="DL28" s="614">
        <v>10209880</v>
      </c>
      <c r="DM28" s="609"/>
      <c r="DN28" s="609"/>
      <c r="DO28" s="609"/>
      <c r="DP28" s="609"/>
      <c r="DQ28" s="609"/>
      <c r="DR28" s="609"/>
      <c r="DS28" s="609"/>
      <c r="DT28" s="609"/>
      <c r="DU28" s="609"/>
      <c r="DV28" s="610"/>
      <c r="DW28" s="611">
        <v>19.7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507887</v>
      </c>
      <c r="S29" s="609"/>
      <c r="T29" s="609"/>
      <c r="U29" s="609"/>
      <c r="V29" s="609"/>
      <c r="W29" s="609"/>
      <c r="X29" s="609"/>
      <c r="Y29" s="610"/>
      <c r="Z29" s="646">
        <v>0.5</v>
      </c>
      <c r="AA29" s="646"/>
      <c r="AB29" s="646"/>
      <c r="AC29" s="646"/>
      <c r="AD29" s="647">
        <v>20959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10275701</v>
      </c>
      <c r="CS29" s="621"/>
      <c r="CT29" s="621"/>
      <c r="CU29" s="621"/>
      <c r="CV29" s="621"/>
      <c r="CW29" s="621"/>
      <c r="CX29" s="621"/>
      <c r="CY29" s="622"/>
      <c r="CZ29" s="611">
        <v>9.6</v>
      </c>
      <c r="DA29" s="623"/>
      <c r="DB29" s="623"/>
      <c r="DC29" s="624"/>
      <c r="DD29" s="614">
        <v>10206524</v>
      </c>
      <c r="DE29" s="621"/>
      <c r="DF29" s="621"/>
      <c r="DG29" s="621"/>
      <c r="DH29" s="621"/>
      <c r="DI29" s="621"/>
      <c r="DJ29" s="621"/>
      <c r="DK29" s="622"/>
      <c r="DL29" s="614">
        <v>10206524</v>
      </c>
      <c r="DM29" s="621"/>
      <c r="DN29" s="621"/>
      <c r="DO29" s="621"/>
      <c r="DP29" s="621"/>
      <c r="DQ29" s="621"/>
      <c r="DR29" s="621"/>
      <c r="DS29" s="621"/>
      <c r="DT29" s="621"/>
      <c r="DU29" s="621"/>
      <c r="DV29" s="622"/>
      <c r="DW29" s="611">
        <v>19.7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17028245</v>
      </c>
      <c r="S30" s="609"/>
      <c r="T30" s="609"/>
      <c r="U30" s="609"/>
      <c r="V30" s="609"/>
      <c r="W30" s="609"/>
      <c r="X30" s="609"/>
      <c r="Y30" s="610"/>
      <c r="Z30" s="646">
        <v>15.7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9825342</v>
      </c>
      <c r="CS30" s="609"/>
      <c r="CT30" s="609"/>
      <c r="CU30" s="609"/>
      <c r="CV30" s="609"/>
      <c r="CW30" s="609"/>
      <c r="CX30" s="609"/>
      <c r="CY30" s="610"/>
      <c r="CZ30" s="611">
        <v>9.1999999999999993</v>
      </c>
      <c r="DA30" s="623"/>
      <c r="DB30" s="623"/>
      <c r="DC30" s="624"/>
      <c r="DD30" s="614">
        <v>9761721</v>
      </c>
      <c r="DE30" s="609"/>
      <c r="DF30" s="609"/>
      <c r="DG30" s="609"/>
      <c r="DH30" s="609"/>
      <c r="DI30" s="609"/>
      <c r="DJ30" s="609"/>
      <c r="DK30" s="610"/>
      <c r="DL30" s="614">
        <v>9761721</v>
      </c>
      <c r="DM30" s="609"/>
      <c r="DN30" s="609"/>
      <c r="DO30" s="609"/>
      <c r="DP30" s="609"/>
      <c r="DQ30" s="609"/>
      <c r="DR30" s="609"/>
      <c r="DS30" s="609"/>
      <c r="DT30" s="609"/>
      <c r="DU30" s="609"/>
      <c r="DV30" s="610"/>
      <c r="DW30" s="611">
        <v>18.899999999999999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32750</v>
      </c>
      <c r="S31" s="609"/>
      <c r="T31" s="609"/>
      <c r="U31" s="609"/>
      <c r="V31" s="609"/>
      <c r="W31" s="609"/>
      <c r="X31" s="609"/>
      <c r="Y31" s="610"/>
      <c r="Z31" s="646">
        <v>0</v>
      </c>
      <c r="AA31" s="646"/>
      <c r="AB31" s="646"/>
      <c r="AC31" s="646"/>
      <c r="AD31" s="647">
        <v>32750</v>
      </c>
      <c r="AE31" s="647"/>
      <c r="AF31" s="647"/>
      <c r="AG31" s="647"/>
      <c r="AH31" s="647"/>
      <c r="AI31" s="647"/>
      <c r="AJ31" s="647"/>
      <c r="AK31" s="647"/>
      <c r="AL31" s="611">
        <v>0.1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97.1</v>
      </c>
      <c r="BN31" s="671"/>
      <c r="BO31" s="671"/>
      <c r="BP31" s="671"/>
      <c r="BQ31" s="673"/>
      <c r="BR31" s="670">
        <v>99.3</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450359</v>
      </c>
      <c r="CS31" s="621"/>
      <c r="CT31" s="621"/>
      <c r="CU31" s="621"/>
      <c r="CV31" s="621"/>
      <c r="CW31" s="621"/>
      <c r="CX31" s="621"/>
      <c r="CY31" s="622"/>
      <c r="CZ31" s="611">
        <v>0.4</v>
      </c>
      <c r="DA31" s="623"/>
      <c r="DB31" s="623"/>
      <c r="DC31" s="624"/>
      <c r="DD31" s="614">
        <v>444803</v>
      </c>
      <c r="DE31" s="621"/>
      <c r="DF31" s="621"/>
      <c r="DG31" s="621"/>
      <c r="DH31" s="621"/>
      <c r="DI31" s="621"/>
      <c r="DJ31" s="621"/>
      <c r="DK31" s="622"/>
      <c r="DL31" s="614">
        <v>444803</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6706341</v>
      </c>
      <c r="S32" s="609"/>
      <c r="T32" s="609"/>
      <c r="U32" s="609"/>
      <c r="V32" s="609"/>
      <c r="W32" s="609"/>
      <c r="X32" s="609"/>
      <c r="Y32" s="610"/>
      <c r="Z32" s="646">
        <v>6.2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97.8</v>
      </c>
      <c r="BN32" s="621"/>
      <c r="BO32" s="621"/>
      <c r="BP32" s="621"/>
      <c r="BQ32" s="644"/>
      <c r="BR32" s="674">
        <v>99.4</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v>3356</v>
      </c>
      <c r="CS32" s="609"/>
      <c r="CT32" s="609"/>
      <c r="CU32" s="609"/>
      <c r="CV32" s="609"/>
      <c r="CW32" s="609"/>
      <c r="CX32" s="609"/>
      <c r="CY32" s="610"/>
      <c r="CZ32" s="611">
        <v>0</v>
      </c>
      <c r="DA32" s="623"/>
      <c r="DB32" s="623"/>
      <c r="DC32" s="624"/>
      <c r="DD32" s="614">
        <v>3356</v>
      </c>
      <c r="DE32" s="609"/>
      <c r="DF32" s="609"/>
      <c r="DG32" s="609"/>
      <c r="DH32" s="609"/>
      <c r="DI32" s="609"/>
      <c r="DJ32" s="609"/>
      <c r="DK32" s="610"/>
      <c r="DL32" s="614">
        <v>3356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218703</v>
      </c>
      <c r="S33" s="609"/>
      <c r="T33" s="609"/>
      <c r="U33" s="609"/>
      <c r="V33" s="609"/>
      <c r="W33" s="609"/>
      <c r="X33" s="609"/>
      <c r="Y33" s="610"/>
      <c r="Z33" s="646">
        <v>0.2</v>
      </c>
      <c r="AA33" s="646"/>
      <c r="AB33" s="646"/>
      <c r="AC33" s="646"/>
      <c r="AD33" s="647">
        <v>66046</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99.1</v>
      </c>
      <c r="BH33" s="593"/>
      <c r="BI33" s="593"/>
      <c r="BJ33" s="593"/>
      <c r="BK33" s="593"/>
      <c r="BL33" s="593"/>
      <c r="BM33" s="639">
        <v>96.2</v>
      </c>
      <c r="BN33" s="593"/>
      <c r="BO33" s="593"/>
      <c r="BP33" s="593"/>
      <c r="BQ33" s="656"/>
      <c r="BR33" s="669">
        <v>99.1</v>
      </c>
      <c r="BS33" s="593"/>
      <c r="BT33" s="593"/>
      <c r="BU33" s="593"/>
      <c r="BV33" s="593"/>
      <c r="BW33" s="593"/>
      <c r="BX33" s="639">
        <v>95.9</v>
      </c>
      <c r="BY33" s="593"/>
      <c r="BZ33" s="593"/>
      <c r="CA33" s="593"/>
      <c r="CB33" s="656"/>
      <c r="CD33" s="605" t="s">
        <v>307</v>
      </c>
      <c r="CE33" s="606"/>
      <c r="CF33" s="606"/>
      <c r="CG33" s="606"/>
      <c r="CH33" s="606"/>
      <c r="CI33" s="606"/>
      <c r="CJ33" s="606"/>
      <c r="CK33" s="606"/>
      <c r="CL33" s="606"/>
      <c r="CM33" s="606"/>
      <c r="CN33" s="606"/>
      <c r="CO33" s="606"/>
      <c r="CP33" s="606"/>
      <c r="CQ33" s="607"/>
      <c r="CR33" s="608">
        <v>33590216</v>
      </c>
      <c r="CS33" s="621"/>
      <c r="CT33" s="621"/>
      <c r="CU33" s="621"/>
      <c r="CV33" s="621"/>
      <c r="CW33" s="621"/>
      <c r="CX33" s="621"/>
      <c r="CY33" s="622"/>
      <c r="CZ33" s="611">
        <v>31.3</v>
      </c>
      <c r="DA33" s="623"/>
      <c r="DB33" s="623"/>
      <c r="DC33" s="624"/>
      <c r="DD33" s="614">
        <v>25621735</v>
      </c>
      <c r="DE33" s="621"/>
      <c r="DF33" s="621"/>
      <c r="DG33" s="621"/>
      <c r="DH33" s="621"/>
      <c r="DI33" s="621"/>
      <c r="DJ33" s="621"/>
      <c r="DK33" s="622"/>
      <c r="DL33" s="614">
        <v>18290532</v>
      </c>
      <c r="DM33" s="621"/>
      <c r="DN33" s="621"/>
      <c r="DO33" s="621"/>
      <c r="DP33" s="621"/>
      <c r="DQ33" s="621"/>
      <c r="DR33" s="621"/>
      <c r="DS33" s="621"/>
      <c r="DT33" s="621"/>
      <c r="DU33" s="621"/>
      <c r="DV33" s="622"/>
      <c r="DW33" s="611">
        <v>35.4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586179</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14529949</v>
      </c>
      <c r="CS34" s="609"/>
      <c r="CT34" s="609"/>
      <c r="CU34" s="609"/>
      <c r="CV34" s="609"/>
      <c r="CW34" s="609"/>
      <c r="CX34" s="609"/>
      <c r="CY34" s="610"/>
      <c r="CZ34" s="611">
        <v>13.5</v>
      </c>
      <c r="DA34" s="623"/>
      <c r="DB34" s="623"/>
      <c r="DC34" s="624"/>
      <c r="DD34" s="614">
        <v>10515968</v>
      </c>
      <c r="DE34" s="609"/>
      <c r="DF34" s="609"/>
      <c r="DG34" s="609"/>
      <c r="DH34" s="609"/>
      <c r="DI34" s="609"/>
      <c r="DJ34" s="609"/>
      <c r="DK34" s="610"/>
      <c r="DL34" s="614">
        <v>8220638</v>
      </c>
      <c r="DM34" s="609"/>
      <c r="DN34" s="609"/>
      <c r="DO34" s="609"/>
      <c r="DP34" s="609"/>
      <c r="DQ34" s="609"/>
      <c r="DR34" s="609"/>
      <c r="DS34" s="609"/>
      <c r="DT34" s="609"/>
      <c r="DU34" s="609"/>
      <c r="DV34" s="610"/>
      <c r="DW34" s="611">
        <v>15.9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4962346</v>
      </c>
      <c r="S35" s="609"/>
      <c r="T35" s="609"/>
      <c r="U35" s="609"/>
      <c r="V35" s="609"/>
      <c r="W35" s="609"/>
      <c r="X35" s="609"/>
      <c r="Y35" s="610"/>
      <c r="Z35" s="646">
        <v>4.5999999999999996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645522</v>
      </c>
      <c r="CS35" s="621"/>
      <c r="CT35" s="621"/>
      <c r="CU35" s="621"/>
      <c r="CV35" s="621"/>
      <c r="CW35" s="621"/>
      <c r="CX35" s="621"/>
      <c r="CY35" s="622"/>
      <c r="CZ35" s="611">
        <v>0.6</v>
      </c>
      <c r="DA35" s="623"/>
      <c r="DB35" s="623"/>
      <c r="DC35" s="624"/>
      <c r="DD35" s="614">
        <v>568849</v>
      </c>
      <c r="DE35" s="621"/>
      <c r="DF35" s="621"/>
      <c r="DG35" s="621"/>
      <c r="DH35" s="621"/>
      <c r="DI35" s="621"/>
      <c r="DJ35" s="621"/>
      <c r="DK35" s="622"/>
      <c r="DL35" s="614">
        <v>565990</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1480859</v>
      </c>
      <c r="S36" s="609"/>
      <c r="T36" s="609"/>
      <c r="U36" s="609"/>
      <c r="V36" s="609"/>
      <c r="W36" s="609"/>
      <c r="X36" s="609"/>
      <c r="Y36" s="610"/>
      <c r="Z36" s="646">
        <v>1.4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10299195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7802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8821582</v>
      </c>
      <c r="CS36" s="609"/>
      <c r="CT36" s="609"/>
      <c r="CU36" s="609"/>
      <c r="CV36" s="609"/>
      <c r="CW36" s="609"/>
      <c r="CX36" s="609"/>
      <c r="CY36" s="610"/>
      <c r="CZ36" s="611">
        <v>8.1999999999999993</v>
      </c>
      <c r="DA36" s="623"/>
      <c r="DB36" s="623"/>
      <c r="DC36" s="624"/>
      <c r="DD36" s="614">
        <v>7367691</v>
      </c>
      <c r="DE36" s="609"/>
      <c r="DF36" s="609"/>
      <c r="DG36" s="609"/>
      <c r="DH36" s="609"/>
      <c r="DI36" s="609"/>
      <c r="DJ36" s="609"/>
      <c r="DK36" s="610"/>
      <c r="DL36" s="614">
        <v>3839532</v>
      </c>
      <c r="DM36" s="609"/>
      <c r="DN36" s="609"/>
      <c r="DO36" s="609"/>
      <c r="DP36" s="609"/>
      <c r="DQ36" s="609"/>
      <c r="DR36" s="609"/>
      <c r="DS36" s="609"/>
      <c r="DT36" s="609"/>
      <c r="DU36" s="609"/>
      <c r="DV36" s="610"/>
      <c r="DW36" s="611">
        <v>7.4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3285395</v>
      </c>
      <c r="S37" s="609"/>
      <c r="T37" s="609"/>
      <c r="U37" s="609"/>
      <c r="V37" s="609"/>
      <c r="W37" s="609"/>
      <c r="X37" s="609"/>
      <c r="Y37" s="610"/>
      <c r="Z37" s="646">
        <v>3</v>
      </c>
      <c r="AA37" s="646"/>
      <c r="AB37" s="646"/>
      <c r="AC37" s="646"/>
      <c r="AD37" s="647">
        <v>417437</v>
      </c>
      <c r="AE37" s="647"/>
      <c r="AF37" s="647"/>
      <c r="AG37" s="647"/>
      <c r="AH37" s="647"/>
      <c r="AI37" s="647"/>
      <c r="AJ37" s="647"/>
      <c r="AK37" s="647"/>
      <c r="AL37" s="611">
        <v>0.8</v>
      </c>
      <c r="AM37" s="612"/>
      <c r="AN37" s="612"/>
      <c r="AO37" s="648"/>
      <c r="AQ37" s="641" t="s">
        <v>319</v>
      </c>
      <c r="AR37" s="642"/>
      <c r="AS37" s="642"/>
      <c r="AT37" s="642"/>
      <c r="AU37" s="642"/>
      <c r="AV37" s="642"/>
      <c r="AW37" s="642"/>
      <c r="AX37" s="642"/>
      <c r="AY37" s="643"/>
      <c r="AZ37" s="608">
        <v>2617273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-236405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9773</v>
      </c>
      <c r="CS37" s="621"/>
      <c r="CT37" s="621"/>
      <c r="CU37" s="621"/>
      <c r="CV37" s="621"/>
      <c r="CW37" s="621"/>
      <c r="CX37" s="621"/>
      <c r="CY37" s="622"/>
      <c r="CZ37" s="611">
        <v>0</v>
      </c>
      <c r="DA37" s="623"/>
      <c r="DB37" s="623"/>
      <c r="DC37" s="624"/>
      <c r="DD37" s="614">
        <v>9773</v>
      </c>
      <c r="DE37" s="621"/>
      <c r="DF37" s="621"/>
      <c r="DG37" s="621"/>
      <c r="DH37" s="621"/>
      <c r="DI37" s="621"/>
      <c r="DJ37" s="621"/>
      <c r="DK37" s="622"/>
      <c r="DL37" s="614">
        <v>9773</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17008038</v>
      </c>
      <c r="S38" s="609"/>
      <c r="T38" s="609"/>
      <c r="U38" s="609"/>
      <c r="V38" s="609"/>
      <c r="W38" s="609"/>
      <c r="X38" s="609"/>
      <c r="Y38" s="610"/>
      <c r="Z38" s="646">
        <v>15.7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287030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20799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7330573</v>
      </c>
      <c r="CS38" s="609"/>
      <c r="CT38" s="609"/>
      <c r="CU38" s="609"/>
      <c r="CV38" s="609"/>
      <c r="CW38" s="609"/>
      <c r="CX38" s="609"/>
      <c r="CY38" s="610"/>
      <c r="CZ38" s="611">
        <v>6.8</v>
      </c>
      <c r="DA38" s="623"/>
      <c r="DB38" s="623"/>
      <c r="DC38" s="624"/>
      <c r="DD38" s="614">
        <v>5968305</v>
      </c>
      <c r="DE38" s="609"/>
      <c r="DF38" s="609"/>
      <c r="DG38" s="609"/>
      <c r="DH38" s="609"/>
      <c r="DI38" s="609"/>
      <c r="DJ38" s="609"/>
      <c r="DK38" s="610"/>
      <c r="DL38" s="614">
        <v>5664212</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64319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29693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1273539</v>
      </c>
      <c r="CS39" s="621"/>
      <c r="CT39" s="621"/>
      <c r="CU39" s="621"/>
      <c r="CV39" s="621"/>
      <c r="CW39" s="621"/>
      <c r="CX39" s="621"/>
      <c r="CY39" s="622"/>
      <c r="CZ39" s="611">
        <v>1.2</v>
      </c>
      <c r="DA39" s="623"/>
      <c r="DB39" s="623"/>
      <c r="DC39" s="624"/>
      <c r="DD39" s="614">
        <v>1177604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201238</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989051</v>
      </c>
      <c r="CS40" s="609"/>
      <c r="CT40" s="609"/>
      <c r="CU40" s="609"/>
      <c r="CV40" s="609"/>
      <c r="CW40" s="609"/>
      <c r="CX40" s="609"/>
      <c r="CY40" s="610"/>
      <c r="CZ40" s="611">
        <v>0.9</v>
      </c>
      <c r="DA40" s="623"/>
      <c r="DB40" s="623"/>
      <c r="DC40" s="624"/>
      <c r="DD40" s="614">
        <v>23318</v>
      </c>
      <c r="DE40" s="609"/>
      <c r="DF40" s="609"/>
      <c r="DG40" s="609"/>
      <c r="DH40" s="609"/>
      <c r="DI40" s="609"/>
      <c r="DJ40" s="609"/>
      <c r="DK40" s="610"/>
      <c r="DL40" s="614">
        <v>160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108539608</v>
      </c>
      <c r="S41" s="633"/>
      <c r="T41" s="633"/>
      <c r="U41" s="633"/>
      <c r="V41" s="633"/>
      <c r="W41" s="633"/>
      <c r="X41" s="633"/>
      <c r="Y41" s="636"/>
      <c r="Z41" s="637">
        <v>100</v>
      </c>
      <c r="AA41" s="637"/>
      <c r="AB41" s="637"/>
      <c r="AC41" s="637"/>
      <c r="AD41" s="638">
        <v>51503617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1375169</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5955404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448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25250600</v>
      </c>
      <c r="CS42" s="621"/>
      <c r="CT42" s="621"/>
      <c r="CU42" s="621"/>
      <c r="CV42" s="621"/>
      <c r="CW42" s="621"/>
      <c r="CX42" s="621"/>
      <c r="CY42" s="622"/>
      <c r="CZ42" s="611">
        <v>23.5</v>
      </c>
      <c r="DA42" s="623"/>
      <c r="DB42" s="623"/>
      <c r="DC42" s="624"/>
      <c r="DD42" s="614">
        <v>2429981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533443</v>
      </c>
      <c r="CS43" s="621"/>
      <c r="CT43" s="621"/>
      <c r="CU43" s="621"/>
      <c r="CV43" s="621"/>
      <c r="CW43" s="621"/>
      <c r="CX43" s="621"/>
      <c r="CY43" s="622"/>
      <c r="CZ43" s="611">
        <v>0.5</v>
      </c>
      <c r="DA43" s="623"/>
      <c r="DB43" s="623"/>
      <c r="DC43" s="624"/>
      <c r="DD43" s="614">
        <v>523843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24213780</v>
      </c>
      <c r="CS44" s="609"/>
      <c r="CT44" s="609"/>
      <c r="CU44" s="609"/>
      <c r="CV44" s="609"/>
      <c r="CW44" s="609"/>
      <c r="CX44" s="609"/>
      <c r="CY44" s="610"/>
      <c r="CZ44" s="611">
        <v>22.6</v>
      </c>
      <c r="DA44" s="612"/>
      <c r="DB44" s="612"/>
      <c r="DC44" s="613"/>
      <c r="DD44" s="614">
        <v>2265659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5164214</v>
      </c>
      <c r="CS45" s="621"/>
      <c r="CT45" s="621"/>
      <c r="CU45" s="621"/>
      <c r="CV45" s="621"/>
      <c r="CW45" s="621"/>
      <c r="CX45" s="621"/>
      <c r="CY45" s="622"/>
      <c r="CZ45" s="611">
        <v>4.8</v>
      </c>
      <c r="DA45" s="623"/>
      <c r="DB45" s="623"/>
      <c r="DC45" s="624"/>
      <c r="DD45" s="614">
        <v>340396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18547347</v>
      </c>
      <c r="CS46" s="609"/>
      <c r="CT46" s="609"/>
      <c r="CU46" s="609"/>
      <c r="CV46" s="609"/>
      <c r="CW46" s="609"/>
      <c r="CX46" s="609"/>
      <c r="CY46" s="610"/>
      <c r="CZ46" s="611">
        <v>17.3</v>
      </c>
      <c r="DA46" s="612"/>
      <c r="DB46" s="612"/>
      <c r="DC46" s="613"/>
      <c r="DD46" s="614">
        <v>1825460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1036820</v>
      </c>
      <c r="CS47" s="621"/>
      <c r="CT47" s="621"/>
      <c r="CU47" s="621"/>
      <c r="CV47" s="621"/>
      <c r="CW47" s="621"/>
      <c r="CX47" s="621"/>
      <c r="CY47" s="622"/>
      <c r="CZ47" s="611">
        <v>1</v>
      </c>
      <c r="DA47" s="623"/>
      <c r="DB47" s="623"/>
      <c r="DC47" s="624"/>
      <c r="DD47" s="614">
        <v>164322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107239725</v>
      </c>
      <c r="CS49" s="593"/>
      <c r="CT49" s="593"/>
      <c r="CU49" s="593"/>
      <c r="CV49" s="593"/>
      <c r="CW49" s="593"/>
      <c r="CX49" s="593"/>
      <c r="CY49" s="594"/>
      <c r="CZ49" s="595">
        <v>100</v>
      </c>
      <c r="DA49" s="596"/>
      <c r="DB49" s="596"/>
      <c r="DC49" s="597"/>
      <c r="DD49" s="598">
        <v>61394390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OLtEn2Nso503C97bGqEacVcJoZUp6REPgpUxdP1uzJRZsiOa15crXuBIFc35dzW2WMGjtUGhe/5cQPb81vkAQ==" saltValue="ouyjouS20FU+ZrUbEjew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1" t="s">
        <v>352</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2" t="s">
        <v>353</v>
      </c>
      <c r="DK2" s="1083"/>
      <c r="DL2" s="1083"/>
      <c r="DM2" s="1083"/>
      <c r="DN2" s="1083"/>
      <c r="DO2" s="1084"/>
      <c r="DP2" s="210"/>
      <c r="DQ2" s="1082" t="s">
        <v>354</v>
      </c>
      <c r="DR2" s="1083"/>
      <c r="DS2" s="1083"/>
      <c r="DT2" s="1083"/>
      <c r="DU2" s="1083"/>
      <c r="DV2" s="1083"/>
      <c r="DW2" s="1083"/>
      <c r="DX2" s="1083"/>
      <c r="DY2" s="1083"/>
      <c r="DZ2" s="108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50" t="s">
        <v>355</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5"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5" t="s">
        <v>371</v>
      </c>
      <c r="DH5" s="1076"/>
      <c r="DI5" s="1076"/>
      <c r="DJ5" s="1076"/>
      <c r="DK5" s="1077"/>
      <c r="DL5" s="1075" t="s">
        <v>372</v>
      </c>
      <c r="DM5" s="1076"/>
      <c r="DN5" s="1076"/>
      <c r="DO5" s="1076"/>
      <c r="DP5" s="1077"/>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6"/>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8"/>
      <c r="DH6" s="1079"/>
      <c r="DI6" s="1079"/>
      <c r="DJ6" s="1079"/>
      <c r="DK6" s="1080"/>
      <c r="DL6" s="1078"/>
      <c r="DM6" s="1079"/>
      <c r="DN6" s="1079"/>
      <c r="DO6" s="1079"/>
      <c r="DP6" s="1080"/>
      <c r="DQ6" s="991"/>
      <c r="DR6" s="992"/>
      <c r="DS6" s="992"/>
      <c r="DT6" s="992"/>
      <c r="DU6" s="993"/>
      <c r="DV6" s="991"/>
      <c r="DW6" s="992"/>
      <c r="DX6" s="992"/>
      <c r="DY6" s="992"/>
      <c r="DZ6" s="1003"/>
      <c r="EA6" s="217"/>
    </row>
    <row r="7" spans="1:131" s="218" customFormat="1" ht="26.25" customHeight="1" thickTop="1" x14ac:dyDescent="0.15">
      <c r="A7" s="219">
        <v>1</v>
      </c>
      <c r="B7" s="1038" t="s">
        <v>374</v>
      </c>
      <c r="C7" s="1039"/>
      <c r="D7" s="1039"/>
      <c r="E7" s="1039"/>
      <c r="F7" s="1039"/>
      <c r="G7" s="1039"/>
      <c r="H7" s="1039"/>
      <c r="I7" s="1039"/>
      <c r="J7" s="1039"/>
      <c r="K7" s="1039"/>
      <c r="L7" s="1039"/>
      <c r="M7" s="1039"/>
      <c r="N7" s="1039"/>
      <c r="O7" s="1039"/>
      <c r="P7" s="1040"/>
      <c r="Q7" s="1093">
        <v>108548</v>
      </c>
      <c r="R7" s="1094"/>
      <c r="S7" s="1094"/>
      <c r="T7" s="1094"/>
      <c r="U7" s="1094"/>
      <c r="V7" s="1094">
        <v>107248</v>
      </c>
      <c r="W7" s="1094"/>
      <c r="X7" s="1094"/>
      <c r="Y7" s="1094"/>
      <c r="Z7" s="1094"/>
      <c r="AA7" s="1094">
        <v>1300</v>
      </c>
      <c r="AB7" s="1094"/>
      <c r="AC7" s="1094"/>
      <c r="AD7" s="1094"/>
      <c r="AE7" s="1095"/>
      <c r="AF7" s="1096">
        <v>731</v>
      </c>
      <c r="AG7" s="1097"/>
      <c r="AH7" s="1097"/>
      <c r="AI7" s="1097"/>
      <c r="AJ7" s="1098"/>
      <c r="AK7" s="1099">
        <v>4960</v>
      </c>
      <c r="AL7" s="1100"/>
      <c r="AM7" s="1100"/>
      <c r="AN7" s="1100"/>
      <c r="AO7" s="1100"/>
      <c r="AP7" s="1100">
        <v>116882</v>
      </c>
      <c r="AQ7" s="1100"/>
      <c r="AR7" s="1100"/>
      <c r="AS7" s="1100"/>
      <c r="AT7" s="1100"/>
      <c r="AU7" s="1101"/>
      <c r="AV7" s="1101"/>
      <c r="AW7" s="1101"/>
      <c r="AX7" s="1101"/>
      <c r="AY7" s="1102"/>
      <c r="AZ7" s="214"/>
      <c r="BA7" s="214"/>
      <c r="BB7" s="214"/>
      <c r="BC7" s="214"/>
      <c r="BD7" s="214"/>
      <c r="BE7" s="215"/>
      <c r="BF7" s="215"/>
      <c r="BG7" s="215"/>
      <c r="BH7" s="215"/>
      <c r="BI7" s="215"/>
      <c r="BJ7" s="215"/>
      <c r="BK7" s="215"/>
      <c r="BL7" s="215"/>
      <c r="BM7" s="215"/>
      <c r="BN7" s="215"/>
      <c r="BO7" s="215"/>
      <c r="BP7" s="215"/>
      <c r="BQ7" s="219">
        <v>1</v>
      </c>
      <c r="BR7" s="220"/>
      <c r="BS7" s="1090" t="s">
        <v>568</v>
      </c>
      <c r="BT7" s="1091"/>
      <c r="BU7" s="1091"/>
      <c r="BV7" s="1091"/>
      <c r="BW7" s="1091"/>
      <c r="BX7" s="1091"/>
      <c r="BY7" s="1091"/>
      <c r="BZ7" s="1091"/>
      <c r="CA7" s="1091"/>
      <c r="CB7" s="1091"/>
      <c r="CC7" s="1091"/>
      <c r="CD7" s="1091"/>
      <c r="CE7" s="1091"/>
      <c r="CF7" s="1091"/>
      <c r="CG7" s="1103"/>
      <c r="CH7" s="1087">
        <v>1</v>
      </c>
      <c r="CI7" s="1088"/>
      <c r="CJ7" s="1088"/>
      <c r="CK7" s="1088"/>
      <c r="CL7" s="1089"/>
      <c r="CM7" s="1087">
        <v>20</v>
      </c>
      <c r="CN7" s="1088"/>
      <c r="CO7" s="1088"/>
      <c r="CP7" s="1088"/>
      <c r="CQ7" s="1089"/>
      <c r="CR7" s="1087">
        <v>10</v>
      </c>
      <c r="CS7" s="1088"/>
      <c r="CT7" s="1088"/>
      <c r="CU7" s="1088"/>
      <c r="CV7" s="1089"/>
      <c r="CW7" s="1087">
        <v>278</v>
      </c>
      <c r="CX7" s="1088"/>
      <c r="CY7" s="1088"/>
      <c r="CZ7" s="1088"/>
      <c r="DA7" s="1089"/>
      <c r="DB7" s="1087" t="s">
        <v>495</v>
      </c>
      <c r="DC7" s="1088"/>
      <c r="DD7" s="1088"/>
      <c r="DE7" s="1088"/>
      <c r="DF7" s="1089"/>
      <c r="DG7" s="1087" t="s">
        <v>495</v>
      </c>
      <c r="DH7" s="1088"/>
      <c r="DI7" s="1088"/>
      <c r="DJ7" s="1088"/>
      <c r="DK7" s="1089"/>
      <c r="DL7" s="1087" t="s">
        <v>495</v>
      </c>
      <c r="DM7" s="1088"/>
      <c r="DN7" s="1088"/>
      <c r="DO7" s="1088"/>
      <c r="DP7" s="1089"/>
      <c r="DQ7" s="1087" t="s">
        <v>495</v>
      </c>
      <c r="DR7" s="1088"/>
      <c r="DS7" s="1088"/>
      <c r="DT7" s="1088"/>
      <c r="DU7" s="1089"/>
      <c r="DV7" s="1090"/>
      <c r="DW7" s="1091"/>
      <c r="DX7" s="1091"/>
      <c r="DY7" s="1091"/>
      <c r="DZ7" s="1092"/>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7</v>
      </c>
      <c r="R8" s="1026"/>
      <c r="S8" s="1026"/>
      <c r="T8" s="1026"/>
      <c r="U8" s="1026"/>
      <c r="V8" s="1026">
        <v>7</v>
      </c>
      <c r="W8" s="1026"/>
      <c r="X8" s="1026"/>
      <c r="Y8" s="1026"/>
      <c r="Z8" s="1026"/>
      <c r="AA8" s="1026" t="s">
        <v>558</v>
      </c>
      <c r="AB8" s="1026"/>
      <c r="AC8" s="1026"/>
      <c r="AD8" s="1026"/>
      <c r="AE8" s="1027"/>
      <c r="AF8" s="1022" t="s">
        <v>122</v>
      </c>
      <c r="AG8" s="1023"/>
      <c r="AH8" s="1023"/>
      <c r="AI8" s="1023"/>
      <c r="AJ8" s="1024"/>
      <c r="AK8" s="1071">
        <v>103</v>
      </c>
      <c r="AL8" s="1072"/>
      <c r="AM8" s="1072"/>
      <c r="AN8" s="1072"/>
      <c r="AO8" s="1072"/>
      <c r="AP8" s="1072" t="s">
        <v>558</v>
      </c>
      <c r="AQ8" s="1072"/>
      <c r="AR8" s="1072"/>
      <c r="AS8" s="1072"/>
      <c r="AT8" s="1072"/>
      <c r="AU8" s="1073"/>
      <c r="AV8" s="1073"/>
      <c r="AW8" s="1073"/>
      <c r="AX8" s="1073"/>
      <c r="AY8" s="1074"/>
      <c r="AZ8" s="214"/>
      <c r="BA8" s="214"/>
      <c r="BB8" s="214"/>
      <c r="BC8" s="214"/>
      <c r="BD8" s="214"/>
      <c r="BE8" s="215"/>
      <c r="BF8" s="215"/>
      <c r="BG8" s="215"/>
      <c r="BH8" s="215"/>
      <c r="BI8" s="215"/>
      <c r="BJ8" s="215"/>
      <c r="BK8" s="215"/>
      <c r="BL8" s="215"/>
      <c r="BM8" s="215"/>
      <c r="BN8" s="215"/>
      <c r="BO8" s="215"/>
      <c r="BP8" s="215"/>
      <c r="BQ8" s="221">
        <v>2</v>
      </c>
      <c r="BR8" s="222"/>
      <c r="BS8" s="979" t="s">
        <v>569</v>
      </c>
      <c r="BT8" s="980"/>
      <c r="BU8" s="980"/>
      <c r="BV8" s="980"/>
      <c r="BW8" s="980"/>
      <c r="BX8" s="980"/>
      <c r="BY8" s="980"/>
      <c r="BZ8" s="980"/>
      <c r="CA8" s="980"/>
      <c r="CB8" s="980"/>
      <c r="CC8" s="980"/>
      <c r="CD8" s="980"/>
      <c r="CE8" s="980"/>
      <c r="CF8" s="980"/>
      <c r="CG8" s="1001"/>
      <c r="CH8" s="976">
        <v>-12</v>
      </c>
      <c r="CI8" s="977"/>
      <c r="CJ8" s="977"/>
      <c r="CK8" s="977"/>
      <c r="CL8" s="978"/>
      <c r="CM8" s="976">
        <v>74</v>
      </c>
      <c r="CN8" s="977"/>
      <c r="CO8" s="977"/>
      <c r="CP8" s="977"/>
      <c r="CQ8" s="978"/>
      <c r="CR8" s="976">
        <v>15</v>
      </c>
      <c r="CS8" s="977"/>
      <c r="CT8" s="977"/>
      <c r="CU8" s="977"/>
      <c r="CV8" s="978"/>
      <c r="CW8" s="976">
        <v>47</v>
      </c>
      <c r="CX8" s="977"/>
      <c r="CY8" s="977"/>
      <c r="CZ8" s="977"/>
      <c r="DA8" s="978"/>
      <c r="DB8" s="976" t="s">
        <v>495</v>
      </c>
      <c r="DC8" s="977"/>
      <c r="DD8" s="977"/>
      <c r="DE8" s="977"/>
      <c r="DF8" s="978"/>
      <c r="DG8" s="976" t="s">
        <v>495</v>
      </c>
      <c r="DH8" s="977"/>
      <c r="DI8" s="977"/>
      <c r="DJ8" s="977"/>
      <c r="DK8" s="978"/>
      <c r="DL8" s="976" t="s">
        <v>495</v>
      </c>
      <c r="DM8" s="977"/>
      <c r="DN8" s="977"/>
      <c r="DO8" s="977"/>
      <c r="DP8" s="978"/>
      <c r="DQ8" s="976" t="s">
        <v>495</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4</v>
      </c>
      <c r="R9" s="1026"/>
      <c r="S9" s="1026"/>
      <c r="T9" s="1026"/>
      <c r="U9" s="1026"/>
      <c r="V9" s="1026">
        <v>4</v>
      </c>
      <c r="W9" s="1026"/>
      <c r="X9" s="1026"/>
      <c r="Y9" s="1026"/>
      <c r="Z9" s="1026"/>
      <c r="AA9" s="1026">
        <v>0</v>
      </c>
      <c r="AB9" s="1026"/>
      <c r="AC9" s="1026"/>
      <c r="AD9" s="1026"/>
      <c r="AE9" s="1027"/>
      <c r="AF9" s="1022">
        <v>0</v>
      </c>
      <c r="AG9" s="1023"/>
      <c r="AH9" s="1023"/>
      <c r="AI9" s="1023"/>
      <c r="AJ9" s="1024"/>
      <c r="AK9" s="1071">
        <v>2250</v>
      </c>
      <c r="AL9" s="1072"/>
      <c r="AM9" s="1072"/>
      <c r="AN9" s="1072"/>
      <c r="AO9" s="1072"/>
      <c r="AP9" s="1072" t="s">
        <v>558</v>
      </c>
      <c r="AQ9" s="1072"/>
      <c r="AR9" s="1072"/>
      <c r="AS9" s="1072"/>
      <c r="AT9" s="1072"/>
      <c r="AU9" s="1073"/>
      <c r="AV9" s="1073"/>
      <c r="AW9" s="1073"/>
      <c r="AX9" s="1073"/>
      <c r="AY9" s="1074"/>
      <c r="AZ9" s="214"/>
      <c r="BA9" s="214"/>
      <c r="BB9" s="214"/>
      <c r="BC9" s="214"/>
      <c r="BD9" s="214"/>
      <c r="BE9" s="215"/>
      <c r="BF9" s="215"/>
      <c r="BG9" s="215"/>
      <c r="BH9" s="215"/>
      <c r="BI9" s="215"/>
      <c r="BJ9" s="215"/>
      <c r="BK9" s="215"/>
      <c r="BL9" s="215"/>
      <c r="BM9" s="215"/>
      <c r="BN9" s="215"/>
      <c r="BO9" s="215"/>
      <c r="BP9" s="215"/>
      <c r="BQ9" s="221">
        <v>3</v>
      </c>
      <c r="BR9" s="222"/>
      <c r="BS9" s="979" t="s">
        <v>570</v>
      </c>
      <c r="BT9" s="980"/>
      <c r="BU9" s="980"/>
      <c r="BV9" s="980"/>
      <c r="BW9" s="980"/>
      <c r="BX9" s="980"/>
      <c r="BY9" s="980"/>
      <c r="BZ9" s="980"/>
      <c r="CA9" s="980"/>
      <c r="CB9" s="980"/>
      <c r="CC9" s="980"/>
      <c r="CD9" s="980"/>
      <c r="CE9" s="980"/>
      <c r="CF9" s="980"/>
      <c r="CG9" s="1001"/>
      <c r="CH9" s="976">
        <v>-4</v>
      </c>
      <c r="CI9" s="977"/>
      <c r="CJ9" s="977"/>
      <c r="CK9" s="977"/>
      <c r="CL9" s="978"/>
      <c r="CM9" s="976">
        <v>19</v>
      </c>
      <c r="CN9" s="977"/>
      <c r="CO9" s="977"/>
      <c r="CP9" s="977"/>
      <c r="CQ9" s="978"/>
      <c r="CR9" s="976">
        <v>41</v>
      </c>
      <c r="CS9" s="977"/>
      <c r="CT9" s="977"/>
      <c r="CU9" s="977"/>
      <c r="CV9" s="978"/>
      <c r="CW9" s="976" t="s">
        <v>558</v>
      </c>
      <c r="CX9" s="977"/>
      <c r="CY9" s="977"/>
      <c r="CZ9" s="977"/>
      <c r="DA9" s="978"/>
      <c r="DB9" s="976" t="s">
        <v>495</v>
      </c>
      <c r="DC9" s="977"/>
      <c r="DD9" s="977"/>
      <c r="DE9" s="977"/>
      <c r="DF9" s="978"/>
      <c r="DG9" s="976" t="s">
        <v>495</v>
      </c>
      <c r="DH9" s="977"/>
      <c r="DI9" s="977"/>
      <c r="DJ9" s="977"/>
      <c r="DK9" s="978"/>
      <c r="DL9" s="976" t="s">
        <v>495</v>
      </c>
      <c r="DM9" s="977"/>
      <c r="DN9" s="977"/>
      <c r="DO9" s="977"/>
      <c r="DP9" s="978"/>
      <c r="DQ9" s="976" t="s">
        <v>495</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71"/>
      <c r="AL10" s="1072"/>
      <c r="AM10" s="1072"/>
      <c r="AN10" s="1072"/>
      <c r="AO10" s="1072"/>
      <c r="AP10" s="1072"/>
      <c r="AQ10" s="1072"/>
      <c r="AR10" s="1072"/>
      <c r="AS10" s="1072"/>
      <c r="AT10" s="1072"/>
      <c r="AU10" s="1073"/>
      <c r="AV10" s="1073"/>
      <c r="AW10" s="1073"/>
      <c r="AX10" s="1073"/>
      <c r="AY10" s="1074"/>
      <c r="AZ10" s="214"/>
      <c r="BA10" s="214"/>
      <c r="BB10" s="214"/>
      <c r="BC10" s="214"/>
      <c r="BD10" s="214"/>
      <c r="BE10" s="215"/>
      <c r="BF10" s="215"/>
      <c r="BG10" s="215"/>
      <c r="BH10" s="215"/>
      <c r="BI10" s="215"/>
      <c r="BJ10" s="215"/>
      <c r="BK10" s="215"/>
      <c r="BL10" s="215"/>
      <c r="BM10" s="215"/>
      <c r="BN10" s="215"/>
      <c r="BO10" s="215"/>
      <c r="BP10" s="215"/>
      <c r="BQ10" s="221">
        <v>4</v>
      </c>
      <c r="BR10" s="222"/>
      <c r="BS10" s="979" t="s">
        <v>571</v>
      </c>
      <c r="BT10" s="980"/>
      <c r="BU10" s="980"/>
      <c r="BV10" s="980"/>
      <c r="BW10" s="980"/>
      <c r="BX10" s="980"/>
      <c r="BY10" s="980"/>
      <c r="BZ10" s="980"/>
      <c r="CA10" s="980"/>
      <c r="CB10" s="980"/>
      <c r="CC10" s="980"/>
      <c r="CD10" s="980"/>
      <c r="CE10" s="980"/>
      <c r="CF10" s="980"/>
      <c r="CG10" s="1001"/>
      <c r="CH10" s="976">
        <v>-2</v>
      </c>
      <c r="CI10" s="977"/>
      <c r="CJ10" s="977"/>
      <c r="CK10" s="977"/>
      <c r="CL10" s="978"/>
      <c r="CM10" s="976">
        <v>31</v>
      </c>
      <c r="CN10" s="977"/>
      <c r="CO10" s="977"/>
      <c r="CP10" s="977"/>
      <c r="CQ10" s="978"/>
      <c r="CR10" s="976">
        <v>10</v>
      </c>
      <c r="CS10" s="977"/>
      <c r="CT10" s="977"/>
      <c r="CU10" s="977"/>
      <c r="CV10" s="978"/>
      <c r="CW10" s="976" t="s">
        <v>558</v>
      </c>
      <c r="CX10" s="977"/>
      <c r="CY10" s="977"/>
      <c r="CZ10" s="977"/>
      <c r="DA10" s="978"/>
      <c r="DB10" s="976" t="s">
        <v>495</v>
      </c>
      <c r="DC10" s="977"/>
      <c r="DD10" s="977"/>
      <c r="DE10" s="977"/>
      <c r="DF10" s="978"/>
      <c r="DG10" s="976" t="s">
        <v>495</v>
      </c>
      <c r="DH10" s="977"/>
      <c r="DI10" s="977"/>
      <c r="DJ10" s="977"/>
      <c r="DK10" s="978"/>
      <c r="DL10" s="976" t="s">
        <v>495</v>
      </c>
      <c r="DM10" s="977"/>
      <c r="DN10" s="977"/>
      <c r="DO10" s="977"/>
      <c r="DP10" s="978"/>
      <c r="DQ10" s="976" t="s">
        <v>495</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71"/>
      <c r="AL11" s="1072"/>
      <c r="AM11" s="1072"/>
      <c r="AN11" s="1072"/>
      <c r="AO11" s="1072"/>
      <c r="AP11" s="1072"/>
      <c r="AQ11" s="1072"/>
      <c r="AR11" s="1072"/>
      <c r="AS11" s="1072"/>
      <c r="AT11" s="1072"/>
      <c r="AU11" s="1073"/>
      <c r="AV11" s="1073"/>
      <c r="AW11" s="1073"/>
      <c r="AX11" s="1073"/>
      <c r="AY11" s="1074"/>
      <c r="AZ11" s="214"/>
      <c r="BA11" s="214"/>
      <c r="BB11" s="214"/>
      <c r="BC11" s="214"/>
      <c r="BD11" s="214"/>
      <c r="BE11" s="215"/>
      <c r="BF11" s="215"/>
      <c r="BG11" s="215"/>
      <c r="BH11" s="215"/>
      <c r="BI11" s="215"/>
      <c r="BJ11" s="215"/>
      <c r="BK11" s="215"/>
      <c r="BL11" s="215"/>
      <c r="BM11" s="215"/>
      <c r="BN11" s="215"/>
      <c r="BO11" s="215"/>
      <c r="BP11" s="215"/>
      <c r="BQ11" s="221">
        <v>5</v>
      </c>
      <c r="BR11" s="222"/>
      <c r="BS11" s="979" t="s">
        <v>572</v>
      </c>
      <c r="BT11" s="980"/>
      <c r="BU11" s="980"/>
      <c r="BV11" s="980"/>
      <c r="BW11" s="980"/>
      <c r="BX11" s="980"/>
      <c r="BY11" s="980"/>
      <c r="BZ11" s="980"/>
      <c r="CA11" s="980"/>
      <c r="CB11" s="980"/>
      <c r="CC11" s="980"/>
      <c r="CD11" s="980"/>
      <c r="CE11" s="980"/>
      <c r="CF11" s="980"/>
      <c r="CG11" s="1001"/>
      <c r="CH11" s="976">
        <v>5</v>
      </c>
      <c r="CI11" s="977"/>
      <c r="CJ11" s="977"/>
      <c r="CK11" s="977"/>
      <c r="CL11" s="978"/>
      <c r="CM11" s="976">
        <v>219</v>
      </c>
      <c r="CN11" s="977"/>
      <c r="CO11" s="977"/>
      <c r="CP11" s="977"/>
      <c r="CQ11" s="978"/>
      <c r="CR11" s="976">
        <v>7</v>
      </c>
      <c r="CS11" s="977"/>
      <c r="CT11" s="977"/>
      <c r="CU11" s="977"/>
      <c r="CV11" s="978"/>
      <c r="CW11" s="976" t="s">
        <v>558</v>
      </c>
      <c r="CX11" s="977"/>
      <c r="CY11" s="977"/>
      <c r="CZ11" s="977"/>
      <c r="DA11" s="978"/>
      <c r="DB11" s="976" t="s">
        <v>495</v>
      </c>
      <c r="DC11" s="977"/>
      <c r="DD11" s="977"/>
      <c r="DE11" s="977"/>
      <c r="DF11" s="978"/>
      <c r="DG11" s="976" t="s">
        <v>495</v>
      </c>
      <c r="DH11" s="977"/>
      <c r="DI11" s="977"/>
      <c r="DJ11" s="977"/>
      <c r="DK11" s="978"/>
      <c r="DL11" s="976" t="s">
        <v>495</v>
      </c>
      <c r="DM11" s="977"/>
      <c r="DN11" s="977"/>
      <c r="DO11" s="977"/>
      <c r="DP11" s="978"/>
      <c r="DQ11" s="976" t="s">
        <v>495</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71"/>
      <c r="AL12" s="1072"/>
      <c r="AM12" s="1072"/>
      <c r="AN12" s="1072"/>
      <c r="AO12" s="1072"/>
      <c r="AP12" s="1072"/>
      <c r="AQ12" s="1072"/>
      <c r="AR12" s="1072"/>
      <c r="AS12" s="1072"/>
      <c r="AT12" s="1072"/>
      <c r="AU12" s="1073"/>
      <c r="AV12" s="1073"/>
      <c r="AW12" s="1073"/>
      <c r="AX12" s="1073"/>
      <c r="AY12" s="1074"/>
      <c r="AZ12" s="214"/>
      <c r="BA12" s="214"/>
      <c r="BB12" s="214"/>
      <c r="BC12" s="214"/>
      <c r="BD12" s="214"/>
      <c r="BE12" s="215"/>
      <c r="BF12" s="215"/>
      <c r="BG12" s="215"/>
      <c r="BH12" s="215"/>
      <c r="BI12" s="215"/>
      <c r="BJ12" s="215"/>
      <c r="BK12" s="215"/>
      <c r="BL12" s="215"/>
      <c r="BM12" s="215"/>
      <c r="BN12" s="215"/>
      <c r="BO12" s="215"/>
      <c r="BP12" s="215"/>
      <c r="BQ12" s="221">
        <v>6</v>
      </c>
      <c r="BR12" s="222"/>
      <c r="BS12" s="979" t="s">
        <v>573</v>
      </c>
      <c r="BT12" s="980"/>
      <c r="BU12" s="980"/>
      <c r="BV12" s="980"/>
      <c r="BW12" s="980"/>
      <c r="BX12" s="980"/>
      <c r="BY12" s="980"/>
      <c r="BZ12" s="980"/>
      <c r="CA12" s="980"/>
      <c r="CB12" s="980"/>
      <c r="CC12" s="980"/>
      <c r="CD12" s="980"/>
      <c r="CE12" s="980"/>
      <c r="CF12" s="980"/>
      <c r="CG12" s="1001"/>
      <c r="CH12" s="976">
        <v>0</v>
      </c>
      <c r="CI12" s="977"/>
      <c r="CJ12" s="977"/>
      <c r="CK12" s="977"/>
      <c r="CL12" s="978"/>
      <c r="CM12" s="976">
        <v>46</v>
      </c>
      <c r="CN12" s="977"/>
      <c r="CO12" s="977"/>
      <c r="CP12" s="977"/>
      <c r="CQ12" s="978"/>
      <c r="CR12" s="976">
        <v>35</v>
      </c>
      <c r="CS12" s="977"/>
      <c r="CT12" s="977"/>
      <c r="CU12" s="977"/>
      <c r="CV12" s="978"/>
      <c r="CW12" s="976">
        <v>5</v>
      </c>
      <c r="CX12" s="977"/>
      <c r="CY12" s="977"/>
      <c r="CZ12" s="977"/>
      <c r="DA12" s="978"/>
      <c r="DB12" s="976" t="s">
        <v>495</v>
      </c>
      <c r="DC12" s="977"/>
      <c r="DD12" s="977"/>
      <c r="DE12" s="977"/>
      <c r="DF12" s="978"/>
      <c r="DG12" s="976" t="s">
        <v>495</v>
      </c>
      <c r="DH12" s="977"/>
      <c r="DI12" s="977"/>
      <c r="DJ12" s="977"/>
      <c r="DK12" s="978"/>
      <c r="DL12" s="976" t="s">
        <v>495</v>
      </c>
      <c r="DM12" s="977"/>
      <c r="DN12" s="977"/>
      <c r="DO12" s="977"/>
      <c r="DP12" s="978"/>
      <c r="DQ12" s="976" t="s">
        <v>495</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71"/>
      <c r="AL13" s="1072"/>
      <c r="AM13" s="1072"/>
      <c r="AN13" s="1072"/>
      <c r="AO13" s="1072"/>
      <c r="AP13" s="1072"/>
      <c r="AQ13" s="1072"/>
      <c r="AR13" s="1072"/>
      <c r="AS13" s="1072"/>
      <c r="AT13" s="1072"/>
      <c r="AU13" s="1073"/>
      <c r="AV13" s="1073"/>
      <c r="AW13" s="1073"/>
      <c r="AX13" s="1073"/>
      <c r="AY13" s="1074"/>
      <c r="AZ13" s="214"/>
      <c r="BA13" s="214"/>
      <c r="BB13" s="214"/>
      <c r="BC13" s="214"/>
      <c r="BD13" s="214"/>
      <c r="BE13" s="215"/>
      <c r="BF13" s="215"/>
      <c r="BG13" s="215"/>
      <c r="BH13" s="215"/>
      <c r="BI13" s="215"/>
      <c r="BJ13" s="215"/>
      <c r="BK13" s="215"/>
      <c r="BL13" s="215"/>
      <c r="BM13" s="215"/>
      <c r="BN13" s="215"/>
      <c r="BO13" s="215"/>
      <c r="BP13" s="215"/>
      <c r="BQ13" s="221">
        <v>7</v>
      </c>
      <c r="BR13" s="222"/>
      <c r="BS13" s="979" t="s">
        <v>574</v>
      </c>
      <c r="BT13" s="980"/>
      <c r="BU13" s="980"/>
      <c r="BV13" s="980"/>
      <c r="BW13" s="980"/>
      <c r="BX13" s="980"/>
      <c r="BY13" s="980"/>
      <c r="BZ13" s="980"/>
      <c r="CA13" s="980"/>
      <c r="CB13" s="980"/>
      <c r="CC13" s="980"/>
      <c r="CD13" s="980"/>
      <c r="CE13" s="980"/>
      <c r="CF13" s="980"/>
      <c r="CG13" s="1001"/>
      <c r="CH13" s="976">
        <v>-16</v>
      </c>
      <c r="CI13" s="977"/>
      <c r="CJ13" s="977"/>
      <c r="CK13" s="977"/>
      <c r="CL13" s="978"/>
      <c r="CM13" s="976">
        <v>67</v>
      </c>
      <c r="CN13" s="977"/>
      <c r="CO13" s="977"/>
      <c r="CP13" s="977"/>
      <c r="CQ13" s="978"/>
      <c r="CR13" s="976">
        <v>63</v>
      </c>
      <c r="CS13" s="977"/>
      <c r="CT13" s="977"/>
      <c r="CU13" s="977"/>
      <c r="CV13" s="978"/>
      <c r="CW13" s="976">
        <v>2</v>
      </c>
      <c r="CX13" s="977"/>
      <c r="CY13" s="977"/>
      <c r="CZ13" s="977"/>
      <c r="DA13" s="978"/>
      <c r="DB13" s="976" t="s">
        <v>495</v>
      </c>
      <c r="DC13" s="977"/>
      <c r="DD13" s="977"/>
      <c r="DE13" s="977"/>
      <c r="DF13" s="978"/>
      <c r="DG13" s="976" t="s">
        <v>495</v>
      </c>
      <c r="DH13" s="977"/>
      <c r="DI13" s="977"/>
      <c r="DJ13" s="977"/>
      <c r="DK13" s="978"/>
      <c r="DL13" s="976" t="s">
        <v>495</v>
      </c>
      <c r="DM13" s="977"/>
      <c r="DN13" s="977"/>
      <c r="DO13" s="977"/>
      <c r="DP13" s="978"/>
      <c r="DQ13" s="976" t="s">
        <v>495</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71"/>
      <c r="AL14" s="1072"/>
      <c r="AM14" s="1072"/>
      <c r="AN14" s="1072"/>
      <c r="AO14" s="1072"/>
      <c r="AP14" s="1072"/>
      <c r="AQ14" s="1072"/>
      <c r="AR14" s="1072"/>
      <c r="AS14" s="1072"/>
      <c r="AT14" s="1072"/>
      <c r="AU14" s="1073"/>
      <c r="AV14" s="1073"/>
      <c r="AW14" s="1073"/>
      <c r="AX14" s="1073"/>
      <c r="AY14" s="1074"/>
      <c r="AZ14" s="214"/>
      <c r="BA14" s="214"/>
      <c r="BB14" s="214"/>
      <c r="BC14" s="214"/>
      <c r="BD14" s="214"/>
      <c r="BE14" s="215"/>
      <c r="BF14" s="215"/>
      <c r="BG14" s="215"/>
      <c r="BH14" s="215"/>
      <c r="BI14" s="215"/>
      <c r="BJ14" s="215"/>
      <c r="BK14" s="215"/>
      <c r="BL14" s="215"/>
      <c r="BM14" s="215"/>
      <c r="BN14" s="215"/>
      <c r="BO14" s="215"/>
      <c r="BP14" s="215"/>
      <c r="BQ14" s="221">
        <v>8</v>
      </c>
      <c r="BR14" s="222"/>
      <c r="BS14" s="979" t="s">
        <v>579</v>
      </c>
      <c r="BT14" s="980"/>
      <c r="BU14" s="980"/>
      <c r="BV14" s="980"/>
      <c r="BW14" s="980"/>
      <c r="BX14" s="980"/>
      <c r="BY14" s="980"/>
      <c r="BZ14" s="980"/>
      <c r="CA14" s="980"/>
      <c r="CB14" s="980"/>
      <c r="CC14" s="980"/>
      <c r="CD14" s="980"/>
      <c r="CE14" s="980"/>
      <c r="CF14" s="980"/>
      <c r="CG14" s="1001"/>
      <c r="CH14" s="976">
        <v>-52</v>
      </c>
      <c r="CI14" s="977"/>
      <c r="CJ14" s="977"/>
      <c r="CK14" s="977"/>
      <c r="CL14" s="978"/>
      <c r="CM14" s="976">
        <v>-42</v>
      </c>
      <c r="CN14" s="977"/>
      <c r="CO14" s="977"/>
      <c r="CP14" s="977"/>
      <c r="CQ14" s="978"/>
      <c r="CR14" s="976">
        <v>5</v>
      </c>
      <c r="CS14" s="977"/>
      <c r="CT14" s="977"/>
      <c r="CU14" s="977"/>
      <c r="CV14" s="978"/>
      <c r="CW14" s="976" t="s">
        <v>558</v>
      </c>
      <c r="CX14" s="977"/>
      <c r="CY14" s="977"/>
      <c r="CZ14" s="977"/>
      <c r="DA14" s="978"/>
      <c r="DB14" s="976" t="s">
        <v>495</v>
      </c>
      <c r="DC14" s="977"/>
      <c r="DD14" s="977"/>
      <c r="DE14" s="977"/>
      <c r="DF14" s="978"/>
      <c r="DG14" s="976" t="s">
        <v>495</v>
      </c>
      <c r="DH14" s="977"/>
      <c r="DI14" s="977"/>
      <c r="DJ14" s="977"/>
      <c r="DK14" s="978"/>
      <c r="DL14" s="976" t="s">
        <v>495</v>
      </c>
      <c r="DM14" s="977"/>
      <c r="DN14" s="977"/>
      <c r="DO14" s="977"/>
      <c r="DP14" s="978"/>
      <c r="DQ14" s="976" t="s">
        <v>495</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71"/>
      <c r="AL15" s="1072"/>
      <c r="AM15" s="1072"/>
      <c r="AN15" s="1072"/>
      <c r="AO15" s="1072"/>
      <c r="AP15" s="1072"/>
      <c r="AQ15" s="1072"/>
      <c r="AR15" s="1072"/>
      <c r="AS15" s="1072"/>
      <c r="AT15" s="1072"/>
      <c r="AU15" s="1073"/>
      <c r="AV15" s="1073"/>
      <c r="AW15" s="1073"/>
      <c r="AX15" s="1073"/>
      <c r="AY15" s="1074"/>
      <c r="AZ15" s="214"/>
      <c r="BA15" s="214"/>
      <c r="BB15" s="214"/>
      <c r="BC15" s="214"/>
      <c r="BD15" s="214"/>
      <c r="BE15" s="215"/>
      <c r="BF15" s="215"/>
      <c r="BG15" s="215"/>
      <c r="BH15" s="215"/>
      <c r="BI15" s="215"/>
      <c r="BJ15" s="215"/>
      <c r="BK15" s="215"/>
      <c r="BL15" s="215"/>
      <c r="BM15" s="215"/>
      <c r="BN15" s="215"/>
      <c r="BO15" s="215"/>
      <c r="BP15" s="215"/>
      <c r="BQ15" s="221">
        <v>9</v>
      </c>
      <c r="BR15" s="222"/>
      <c r="BS15" s="979" t="s">
        <v>575</v>
      </c>
      <c r="BT15" s="980"/>
      <c r="BU15" s="980"/>
      <c r="BV15" s="980"/>
      <c r="BW15" s="980"/>
      <c r="BX15" s="980"/>
      <c r="BY15" s="980"/>
      <c r="BZ15" s="980"/>
      <c r="CA15" s="980"/>
      <c r="CB15" s="980"/>
      <c r="CC15" s="980"/>
      <c r="CD15" s="980"/>
      <c r="CE15" s="980"/>
      <c r="CF15" s="980"/>
      <c r="CG15" s="1001"/>
      <c r="CH15" s="976">
        <v>-2</v>
      </c>
      <c r="CI15" s="977"/>
      <c r="CJ15" s="977"/>
      <c r="CK15" s="977"/>
      <c r="CL15" s="978"/>
      <c r="CM15" s="976">
        <v>11665</v>
      </c>
      <c r="CN15" s="977"/>
      <c r="CO15" s="977"/>
      <c r="CP15" s="977"/>
      <c r="CQ15" s="978"/>
      <c r="CR15" s="976">
        <v>7</v>
      </c>
      <c r="CS15" s="977"/>
      <c r="CT15" s="977"/>
      <c r="CU15" s="977"/>
      <c r="CV15" s="978"/>
      <c r="CW15" s="976">
        <v>0</v>
      </c>
      <c r="CX15" s="977"/>
      <c r="CY15" s="977"/>
      <c r="CZ15" s="977"/>
      <c r="DA15" s="978"/>
      <c r="DB15" s="976" t="s">
        <v>495</v>
      </c>
      <c r="DC15" s="977"/>
      <c r="DD15" s="977"/>
      <c r="DE15" s="977"/>
      <c r="DF15" s="978"/>
      <c r="DG15" s="976" t="s">
        <v>495</v>
      </c>
      <c r="DH15" s="977"/>
      <c r="DI15" s="977"/>
      <c r="DJ15" s="977"/>
      <c r="DK15" s="978"/>
      <c r="DL15" s="976" t="s">
        <v>495</v>
      </c>
      <c r="DM15" s="977"/>
      <c r="DN15" s="977"/>
      <c r="DO15" s="977"/>
      <c r="DP15" s="978"/>
      <c r="DQ15" s="976" t="s">
        <v>495</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71"/>
      <c r="AL16" s="1072"/>
      <c r="AM16" s="1072"/>
      <c r="AN16" s="1072"/>
      <c r="AO16" s="1072"/>
      <c r="AP16" s="1072"/>
      <c r="AQ16" s="1072"/>
      <c r="AR16" s="1072"/>
      <c r="AS16" s="1072"/>
      <c r="AT16" s="1072"/>
      <c r="AU16" s="1073"/>
      <c r="AV16" s="1073"/>
      <c r="AW16" s="1073"/>
      <c r="AX16" s="1073"/>
      <c r="AY16" s="1074"/>
      <c r="AZ16" s="214"/>
      <c r="BA16" s="214"/>
      <c r="BB16" s="214"/>
      <c r="BC16" s="214"/>
      <c r="BD16" s="214"/>
      <c r="BE16" s="215"/>
      <c r="BF16" s="215"/>
      <c r="BG16" s="215"/>
      <c r="BH16" s="215"/>
      <c r="BI16" s="215"/>
      <c r="BJ16" s="215"/>
      <c r="BK16" s="215"/>
      <c r="BL16" s="215"/>
      <c r="BM16" s="215"/>
      <c r="BN16" s="215"/>
      <c r="BO16" s="215"/>
      <c r="BP16" s="215"/>
      <c r="BQ16" s="221">
        <v>10</v>
      </c>
      <c r="BR16" s="222"/>
      <c r="BS16" s="979" t="s">
        <v>576</v>
      </c>
      <c r="BT16" s="980"/>
      <c r="BU16" s="980"/>
      <c r="BV16" s="980"/>
      <c r="BW16" s="980"/>
      <c r="BX16" s="980"/>
      <c r="BY16" s="980"/>
      <c r="BZ16" s="980"/>
      <c r="CA16" s="980"/>
      <c r="CB16" s="980"/>
      <c r="CC16" s="980"/>
      <c r="CD16" s="980"/>
      <c r="CE16" s="980"/>
      <c r="CF16" s="980"/>
      <c r="CG16" s="1001"/>
      <c r="CH16" s="976">
        <v>-5</v>
      </c>
      <c r="CI16" s="977"/>
      <c r="CJ16" s="977"/>
      <c r="CK16" s="977"/>
      <c r="CL16" s="978"/>
      <c r="CM16" s="976">
        <v>65</v>
      </c>
      <c r="CN16" s="977"/>
      <c r="CO16" s="977"/>
      <c r="CP16" s="977"/>
      <c r="CQ16" s="978"/>
      <c r="CR16" s="976">
        <v>3</v>
      </c>
      <c r="CS16" s="977"/>
      <c r="CT16" s="977"/>
      <c r="CU16" s="977"/>
      <c r="CV16" s="978"/>
      <c r="CW16" s="976" t="s">
        <v>558</v>
      </c>
      <c r="CX16" s="977"/>
      <c r="CY16" s="977"/>
      <c r="CZ16" s="977"/>
      <c r="DA16" s="978"/>
      <c r="DB16" s="976" t="s">
        <v>495</v>
      </c>
      <c r="DC16" s="977"/>
      <c r="DD16" s="977"/>
      <c r="DE16" s="977"/>
      <c r="DF16" s="978"/>
      <c r="DG16" s="976" t="s">
        <v>495</v>
      </c>
      <c r="DH16" s="977"/>
      <c r="DI16" s="977"/>
      <c r="DJ16" s="977"/>
      <c r="DK16" s="978"/>
      <c r="DL16" s="976" t="s">
        <v>495</v>
      </c>
      <c r="DM16" s="977"/>
      <c r="DN16" s="977"/>
      <c r="DO16" s="977"/>
      <c r="DP16" s="978"/>
      <c r="DQ16" s="976" t="s">
        <v>495</v>
      </c>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71"/>
      <c r="AL17" s="1072"/>
      <c r="AM17" s="1072"/>
      <c r="AN17" s="1072"/>
      <c r="AO17" s="1072"/>
      <c r="AP17" s="1072"/>
      <c r="AQ17" s="1072"/>
      <c r="AR17" s="1072"/>
      <c r="AS17" s="1072"/>
      <c r="AT17" s="1072"/>
      <c r="AU17" s="1073"/>
      <c r="AV17" s="1073"/>
      <c r="AW17" s="1073"/>
      <c r="AX17" s="1073"/>
      <c r="AY17" s="1074"/>
      <c r="AZ17" s="214"/>
      <c r="BA17" s="214"/>
      <c r="BB17" s="214"/>
      <c r="BC17" s="214"/>
      <c r="BD17" s="214"/>
      <c r="BE17" s="215"/>
      <c r="BF17" s="215"/>
      <c r="BG17" s="215"/>
      <c r="BH17" s="215"/>
      <c r="BI17" s="215"/>
      <c r="BJ17" s="215"/>
      <c r="BK17" s="215"/>
      <c r="BL17" s="215"/>
      <c r="BM17" s="215"/>
      <c r="BN17" s="215"/>
      <c r="BO17" s="215"/>
      <c r="BP17" s="215"/>
      <c r="BQ17" s="221">
        <v>11</v>
      </c>
      <c r="BR17" s="222"/>
      <c r="BS17" s="979" t="s">
        <v>577</v>
      </c>
      <c r="BT17" s="980"/>
      <c r="BU17" s="980"/>
      <c r="BV17" s="980"/>
      <c r="BW17" s="980"/>
      <c r="BX17" s="980"/>
      <c r="BY17" s="980"/>
      <c r="BZ17" s="980"/>
      <c r="CA17" s="980"/>
      <c r="CB17" s="980"/>
      <c r="CC17" s="980"/>
      <c r="CD17" s="980"/>
      <c r="CE17" s="980"/>
      <c r="CF17" s="980"/>
      <c r="CG17" s="1001"/>
      <c r="CH17" s="976">
        <v>-5</v>
      </c>
      <c r="CI17" s="977"/>
      <c r="CJ17" s="977"/>
      <c r="CK17" s="977"/>
      <c r="CL17" s="978"/>
      <c r="CM17" s="976">
        <v>1755</v>
      </c>
      <c r="CN17" s="977"/>
      <c r="CO17" s="977"/>
      <c r="CP17" s="977"/>
      <c r="CQ17" s="978"/>
      <c r="CR17" s="976">
        <v>558</v>
      </c>
      <c r="CS17" s="977"/>
      <c r="CT17" s="977"/>
      <c r="CU17" s="977"/>
      <c r="CV17" s="978"/>
      <c r="CW17" s="976" t="s">
        <v>558</v>
      </c>
      <c r="CX17" s="977"/>
      <c r="CY17" s="977"/>
      <c r="CZ17" s="977"/>
      <c r="DA17" s="978"/>
      <c r="DB17" s="976" t="s">
        <v>495</v>
      </c>
      <c r="DC17" s="977"/>
      <c r="DD17" s="977"/>
      <c r="DE17" s="977"/>
      <c r="DF17" s="978"/>
      <c r="DG17" s="976" t="s">
        <v>495</v>
      </c>
      <c r="DH17" s="977"/>
      <c r="DI17" s="977"/>
      <c r="DJ17" s="977"/>
      <c r="DK17" s="978"/>
      <c r="DL17" s="976" t="s">
        <v>495</v>
      </c>
      <c r="DM17" s="977"/>
      <c r="DN17" s="977"/>
      <c r="DO17" s="977"/>
      <c r="DP17" s="978"/>
      <c r="DQ17" s="976" t="s">
        <v>495</v>
      </c>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71"/>
      <c r="AL18" s="1072"/>
      <c r="AM18" s="1072"/>
      <c r="AN18" s="1072"/>
      <c r="AO18" s="1072"/>
      <c r="AP18" s="1072"/>
      <c r="AQ18" s="1072"/>
      <c r="AR18" s="1072"/>
      <c r="AS18" s="1072"/>
      <c r="AT18" s="1072"/>
      <c r="AU18" s="1073"/>
      <c r="AV18" s="1073"/>
      <c r="AW18" s="1073"/>
      <c r="AX18" s="1073"/>
      <c r="AY18" s="1074"/>
      <c r="AZ18" s="214"/>
      <c r="BA18" s="214"/>
      <c r="BB18" s="214"/>
      <c r="BC18" s="214"/>
      <c r="BD18" s="214"/>
      <c r="BE18" s="215"/>
      <c r="BF18" s="215"/>
      <c r="BG18" s="215"/>
      <c r="BH18" s="215"/>
      <c r="BI18" s="215"/>
      <c r="BJ18" s="215"/>
      <c r="BK18" s="215"/>
      <c r="BL18" s="215"/>
      <c r="BM18" s="215"/>
      <c r="BN18" s="215"/>
      <c r="BO18" s="215"/>
      <c r="BP18" s="215"/>
      <c r="BQ18" s="221">
        <v>12</v>
      </c>
      <c r="BR18" s="222"/>
      <c r="BS18" s="979" t="s">
        <v>578</v>
      </c>
      <c r="BT18" s="980"/>
      <c r="BU18" s="980"/>
      <c r="BV18" s="980"/>
      <c r="BW18" s="980"/>
      <c r="BX18" s="980"/>
      <c r="BY18" s="980"/>
      <c r="BZ18" s="980"/>
      <c r="CA18" s="980"/>
      <c r="CB18" s="980"/>
      <c r="CC18" s="980"/>
      <c r="CD18" s="980"/>
      <c r="CE18" s="980"/>
      <c r="CF18" s="980"/>
      <c r="CG18" s="1001"/>
      <c r="CH18" s="976">
        <v>1</v>
      </c>
      <c r="CI18" s="977"/>
      <c r="CJ18" s="977"/>
      <c r="CK18" s="977"/>
      <c r="CL18" s="978"/>
      <c r="CM18" s="976">
        <v>307</v>
      </c>
      <c r="CN18" s="977"/>
      <c r="CO18" s="977"/>
      <c r="CP18" s="977"/>
      <c r="CQ18" s="978"/>
      <c r="CR18" s="976">
        <v>75</v>
      </c>
      <c r="CS18" s="977"/>
      <c r="CT18" s="977"/>
      <c r="CU18" s="977"/>
      <c r="CV18" s="978"/>
      <c r="CW18" s="976" t="s">
        <v>558</v>
      </c>
      <c r="CX18" s="977"/>
      <c r="CY18" s="977"/>
      <c r="CZ18" s="977"/>
      <c r="DA18" s="978"/>
      <c r="DB18" s="976" t="s">
        <v>495</v>
      </c>
      <c r="DC18" s="977"/>
      <c r="DD18" s="977"/>
      <c r="DE18" s="977"/>
      <c r="DF18" s="978"/>
      <c r="DG18" s="976" t="s">
        <v>495</v>
      </c>
      <c r="DH18" s="977"/>
      <c r="DI18" s="977"/>
      <c r="DJ18" s="977"/>
      <c r="DK18" s="978"/>
      <c r="DL18" s="976" t="s">
        <v>495</v>
      </c>
      <c r="DM18" s="977"/>
      <c r="DN18" s="977"/>
      <c r="DO18" s="977"/>
      <c r="DP18" s="978"/>
      <c r="DQ18" s="976" t="s">
        <v>495</v>
      </c>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71"/>
      <c r="AL19" s="1072"/>
      <c r="AM19" s="1072"/>
      <c r="AN19" s="1072"/>
      <c r="AO19" s="1072"/>
      <c r="AP19" s="1072"/>
      <c r="AQ19" s="1072"/>
      <c r="AR19" s="1072"/>
      <c r="AS19" s="1072"/>
      <c r="AT19" s="1072"/>
      <c r="AU19" s="1073"/>
      <c r="AV19" s="1073"/>
      <c r="AW19" s="1073"/>
      <c r="AX19" s="1073"/>
      <c r="AY19" s="1074"/>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71"/>
      <c r="AL20" s="1072"/>
      <c r="AM20" s="1072"/>
      <c r="AN20" s="1072"/>
      <c r="AO20" s="1072"/>
      <c r="AP20" s="1072"/>
      <c r="AQ20" s="1072"/>
      <c r="AR20" s="1072"/>
      <c r="AS20" s="1072"/>
      <c r="AT20" s="1072"/>
      <c r="AU20" s="1073"/>
      <c r="AV20" s="1073"/>
      <c r="AW20" s="1073"/>
      <c r="AX20" s="1073"/>
      <c r="AY20" s="1074"/>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71"/>
      <c r="AL21" s="1072"/>
      <c r="AM21" s="1072"/>
      <c r="AN21" s="1072"/>
      <c r="AO21" s="1072"/>
      <c r="AP21" s="1072"/>
      <c r="AQ21" s="1072"/>
      <c r="AR21" s="1072"/>
      <c r="AS21" s="1072"/>
      <c r="AT21" s="1072"/>
      <c r="AU21" s="1073"/>
      <c r="AV21" s="1073"/>
      <c r="AW21" s="1073"/>
      <c r="AX21" s="1073"/>
      <c r="AY21" s="1074"/>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4"/>
      <c r="R22" s="1065"/>
      <c r="S22" s="1065"/>
      <c r="T22" s="1065"/>
      <c r="U22" s="1065"/>
      <c r="V22" s="1065"/>
      <c r="W22" s="1065"/>
      <c r="X22" s="1065"/>
      <c r="Y22" s="1065"/>
      <c r="Z22" s="1065"/>
      <c r="AA22" s="1065"/>
      <c r="AB22" s="1065"/>
      <c r="AC22" s="1065"/>
      <c r="AD22" s="1065"/>
      <c r="AE22" s="1066"/>
      <c r="AF22" s="1022"/>
      <c r="AG22" s="1023"/>
      <c r="AH22" s="1023"/>
      <c r="AI22" s="1023"/>
      <c r="AJ22" s="1024"/>
      <c r="AK22" s="1067"/>
      <c r="AL22" s="1068"/>
      <c r="AM22" s="1068"/>
      <c r="AN22" s="1068"/>
      <c r="AO22" s="1068"/>
      <c r="AP22" s="1068"/>
      <c r="AQ22" s="1068"/>
      <c r="AR22" s="1068"/>
      <c r="AS22" s="1068"/>
      <c r="AT22" s="1068"/>
      <c r="AU22" s="1069"/>
      <c r="AV22" s="1069"/>
      <c r="AW22" s="1069"/>
      <c r="AX22" s="1069"/>
      <c r="AY22" s="1070"/>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8">
        <v>108540</v>
      </c>
      <c r="R23" s="1052"/>
      <c r="S23" s="1052"/>
      <c r="T23" s="1052"/>
      <c r="U23" s="1052"/>
      <c r="V23" s="1052">
        <v>107240</v>
      </c>
      <c r="W23" s="1052"/>
      <c r="X23" s="1052"/>
      <c r="Y23" s="1052"/>
      <c r="Z23" s="1052"/>
      <c r="AA23" s="1052">
        <v>1300</v>
      </c>
      <c r="AB23" s="1052"/>
      <c r="AC23" s="1052"/>
      <c r="AD23" s="1052"/>
      <c r="AE23" s="1059"/>
      <c r="AF23" s="1060">
        <v>731</v>
      </c>
      <c r="AG23" s="1052"/>
      <c r="AH23" s="1052"/>
      <c r="AI23" s="1052"/>
      <c r="AJ23" s="1061"/>
      <c r="AK23" s="1062"/>
      <c r="AL23" s="1063"/>
      <c r="AM23" s="1063"/>
      <c r="AN23" s="1063"/>
      <c r="AO23" s="1063"/>
      <c r="AP23" s="1052">
        <v>116882</v>
      </c>
      <c r="AQ23" s="1052"/>
      <c r="AR23" s="1052"/>
      <c r="AS23" s="1052"/>
      <c r="AT23" s="1052"/>
      <c r="AU23" s="1053"/>
      <c r="AV23" s="1053"/>
      <c r="AW23" s="1053"/>
      <c r="AX23" s="1053"/>
      <c r="AY23" s="1054"/>
      <c r="AZ23" s="1055" t="s">
        <v>122</v>
      </c>
      <c r="BA23" s="1056"/>
      <c r="BB23" s="1056"/>
      <c r="BC23" s="1056"/>
      <c r="BD23" s="1057"/>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51" t="s">
        <v>380</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50" t="s">
        <v>381</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6" t="s">
        <v>385</v>
      </c>
      <c r="AG26" s="995"/>
      <c r="AH26" s="995"/>
      <c r="AI26" s="995"/>
      <c r="AJ26" s="1047"/>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8"/>
      <c r="AG27" s="998"/>
      <c r="AH27" s="998"/>
      <c r="AI27" s="998"/>
      <c r="AJ27" s="1049"/>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8" t="s">
        <v>390</v>
      </c>
      <c r="C28" s="1039"/>
      <c r="D28" s="1039"/>
      <c r="E28" s="1039"/>
      <c r="F28" s="1039"/>
      <c r="G28" s="1039"/>
      <c r="H28" s="1039"/>
      <c r="I28" s="1039"/>
      <c r="J28" s="1039"/>
      <c r="K28" s="1039"/>
      <c r="L28" s="1039"/>
      <c r="M28" s="1039"/>
      <c r="N28" s="1039"/>
      <c r="O28" s="1039"/>
      <c r="P28" s="1040"/>
      <c r="Q28" s="1041">
        <v>18814</v>
      </c>
      <c r="R28" s="1042"/>
      <c r="S28" s="1042"/>
      <c r="T28" s="1042"/>
      <c r="U28" s="1042"/>
      <c r="V28" s="1042">
        <v>18806</v>
      </c>
      <c r="W28" s="1042"/>
      <c r="X28" s="1042"/>
      <c r="Y28" s="1042"/>
      <c r="Z28" s="1042"/>
      <c r="AA28" s="1042">
        <v>8</v>
      </c>
      <c r="AB28" s="1042"/>
      <c r="AC28" s="1042"/>
      <c r="AD28" s="1042"/>
      <c r="AE28" s="1043"/>
      <c r="AF28" s="1044">
        <v>8</v>
      </c>
      <c r="AG28" s="1042"/>
      <c r="AH28" s="1042"/>
      <c r="AI28" s="1042"/>
      <c r="AJ28" s="1045"/>
      <c r="AK28" s="1033">
        <v>1811</v>
      </c>
      <c r="AL28" s="1034"/>
      <c r="AM28" s="1034"/>
      <c r="AN28" s="1034"/>
      <c r="AO28" s="1034"/>
      <c r="AP28" s="1034" t="s">
        <v>495</v>
      </c>
      <c r="AQ28" s="1034"/>
      <c r="AR28" s="1034"/>
      <c r="AS28" s="1034"/>
      <c r="AT28" s="1034"/>
      <c r="AU28" s="1034" t="s">
        <v>558</v>
      </c>
      <c r="AV28" s="1034"/>
      <c r="AW28" s="1034"/>
      <c r="AX28" s="1034"/>
      <c r="AY28" s="1034"/>
      <c r="AZ28" s="1035" t="s">
        <v>558</v>
      </c>
      <c r="BA28" s="1035"/>
      <c r="BB28" s="1035"/>
      <c r="BC28" s="1035"/>
      <c r="BD28" s="1035"/>
      <c r="BE28" s="1036"/>
      <c r="BF28" s="1036"/>
      <c r="BG28" s="1036"/>
      <c r="BH28" s="1036"/>
      <c r="BI28" s="1037"/>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18402</v>
      </c>
      <c r="R29" s="1026"/>
      <c r="S29" s="1026"/>
      <c r="T29" s="1026"/>
      <c r="U29" s="1026"/>
      <c r="V29" s="1026">
        <v>17893</v>
      </c>
      <c r="W29" s="1026"/>
      <c r="X29" s="1026"/>
      <c r="Y29" s="1026"/>
      <c r="Z29" s="1026"/>
      <c r="AA29" s="1026">
        <v>509</v>
      </c>
      <c r="AB29" s="1026"/>
      <c r="AC29" s="1026"/>
      <c r="AD29" s="1026"/>
      <c r="AE29" s="1027"/>
      <c r="AF29" s="1022">
        <v>509</v>
      </c>
      <c r="AG29" s="1023"/>
      <c r="AH29" s="1023"/>
      <c r="AI29" s="1023"/>
      <c r="AJ29" s="1024"/>
      <c r="AK29" s="967">
        <v>2803</v>
      </c>
      <c r="AL29" s="958"/>
      <c r="AM29" s="958"/>
      <c r="AN29" s="958"/>
      <c r="AO29" s="958"/>
      <c r="AP29" s="958" t="s">
        <v>495</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3905</v>
      </c>
      <c r="R30" s="1026"/>
      <c r="S30" s="1026"/>
      <c r="T30" s="1026"/>
      <c r="U30" s="1026"/>
      <c r="V30" s="1026">
        <v>3881</v>
      </c>
      <c r="W30" s="1026"/>
      <c r="X30" s="1026"/>
      <c r="Y30" s="1026"/>
      <c r="Z30" s="1026"/>
      <c r="AA30" s="1026">
        <v>24</v>
      </c>
      <c r="AB30" s="1026"/>
      <c r="AC30" s="1026"/>
      <c r="AD30" s="1026"/>
      <c r="AE30" s="1027"/>
      <c r="AF30" s="1022">
        <v>24</v>
      </c>
      <c r="AG30" s="1023"/>
      <c r="AH30" s="1023"/>
      <c r="AI30" s="1023"/>
      <c r="AJ30" s="1024"/>
      <c r="AK30" s="967">
        <v>908</v>
      </c>
      <c r="AL30" s="958"/>
      <c r="AM30" s="958"/>
      <c r="AN30" s="958"/>
      <c r="AO30" s="958"/>
      <c r="AP30" s="958" t="s">
        <v>495</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14</v>
      </c>
      <c r="R31" s="1026"/>
      <c r="S31" s="1026"/>
      <c r="T31" s="1026"/>
      <c r="U31" s="1026"/>
      <c r="V31" s="1026">
        <v>14</v>
      </c>
      <c r="W31" s="1026"/>
      <c r="X31" s="1026"/>
      <c r="Y31" s="1026"/>
      <c r="Z31" s="1026"/>
      <c r="AA31" s="1026">
        <v>0</v>
      </c>
      <c r="AB31" s="1026"/>
      <c r="AC31" s="1026"/>
      <c r="AD31" s="1026"/>
      <c r="AE31" s="1027"/>
      <c r="AF31" s="1022">
        <v>0</v>
      </c>
      <c r="AG31" s="1023"/>
      <c r="AH31" s="1023"/>
      <c r="AI31" s="1023"/>
      <c r="AJ31" s="1024"/>
      <c r="AK31" s="967">
        <v>3</v>
      </c>
      <c r="AL31" s="958"/>
      <c r="AM31" s="958"/>
      <c r="AN31" s="958"/>
      <c r="AO31" s="958"/>
      <c r="AP31" s="958" t="s">
        <v>495</v>
      </c>
      <c r="AQ31" s="958"/>
      <c r="AR31" s="958"/>
      <c r="AS31" s="958"/>
      <c r="AT31" s="958"/>
      <c r="AU31" s="958" t="s">
        <v>558</v>
      </c>
      <c r="AV31" s="958"/>
      <c r="AW31" s="958"/>
      <c r="AX31" s="958"/>
      <c r="AY31" s="958"/>
      <c r="AZ31" s="1028" t="s">
        <v>558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3725</v>
      </c>
      <c r="R32" s="1026"/>
      <c r="S32" s="1026"/>
      <c r="T32" s="1026"/>
      <c r="U32" s="1026"/>
      <c r="V32" s="1026">
        <v>3607</v>
      </c>
      <c r="W32" s="1026"/>
      <c r="X32" s="1026"/>
      <c r="Y32" s="1026"/>
      <c r="Z32" s="1026"/>
      <c r="AA32" s="1026">
        <v>118</v>
      </c>
      <c r="AB32" s="1026"/>
      <c r="AC32" s="1026"/>
      <c r="AD32" s="1026"/>
      <c r="AE32" s="1027"/>
      <c r="AF32" s="1022">
        <v>3305</v>
      </c>
      <c r="AG32" s="1023"/>
      <c r="AH32" s="1023"/>
      <c r="AI32" s="1023"/>
      <c r="AJ32" s="1024"/>
      <c r="AK32" s="967">
        <v>64</v>
      </c>
      <c r="AL32" s="958"/>
      <c r="AM32" s="958"/>
      <c r="AN32" s="958"/>
      <c r="AO32" s="958"/>
      <c r="AP32" s="958">
        <v>18149</v>
      </c>
      <c r="AQ32" s="958"/>
      <c r="AR32" s="958"/>
      <c r="AS32" s="958"/>
      <c r="AT32" s="958"/>
      <c r="AU32" s="958">
        <v>399</v>
      </c>
      <c r="AV32" s="958"/>
      <c r="AW32" s="958"/>
      <c r="AX32" s="958"/>
      <c r="AY32" s="958"/>
      <c r="AZ32" s="1028" t="s">
        <v>558</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6118</v>
      </c>
      <c r="R33" s="1026"/>
      <c r="S33" s="1026"/>
      <c r="T33" s="1026"/>
      <c r="U33" s="1026"/>
      <c r="V33" s="1026">
        <v>6158</v>
      </c>
      <c r="W33" s="1026"/>
      <c r="X33" s="1026"/>
      <c r="Y33" s="1026"/>
      <c r="Z33" s="1026"/>
      <c r="AA33" s="1026">
        <v>-40</v>
      </c>
      <c r="AB33" s="1026"/>
      <c r="AC33" s="1026"/>
      <c r="AD33" s="1026"/>
      <c r="AE33" s="1027"/>
      <c r="AF33" s="1022">
        <v>1124</v>
      </c>
      <c r="AG33" s="1023"/>
      <c r="AH33" s="1023"/>
      <c r="AI33" s="1023"/>
      <c r="AJ33" s="1024"/>
      <c r="AK33" s="967">
        <v>2210</v>
      </c>
      <c r="AL33" s="958"/>
      <c r="AM33" s="958"/>
      <c r="AN33" s="958"/>
      <c r="AO33" s="958"/>
      <c r="AP33" s="958">
        <v>35446</v>
      </c>
      <c r="AQ33" s="958"/>
      <c r="AR33" s="958"/>
      <c r="AS33" s="958"/>
      <c r="AT33" s="958"/>
      <c r="AU33" s="958">
        <v>21323</v>
      </c>
      <c r="AV33" s="958"/>
      <c r="AW33" s="958"/>
      <c r="AX33" s="958"/>
      <c r="AY33" s="958"/>
      <c r="AZ33" s="1028" t="s">
        <v>558</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728</v>
      </c>
      <c r="R34" s="1026"/>
      <c r="S34" s="1026"/>
      <c r="T34" s="1026"/>
      <c r="U34" s="1026"/>
      <c r="V34" s="1026">
        <v>634</v>
      </c>
      <c r="W34" s="1026"/>
      <c r="X34" s="1026"/>
      <c r="Y34" s="1026"/>
      <c r="Z34" s="1026"/>
      <c r="AA34" s="1026">
        <v>94</v>
      </c>
      <c r="AB34" s="1026"/>
      <c r="AC34" s="1026"/>
      <c r="AD34" s="1026"/>
      <c r="AE34" s="1027"/>
      <c r="AF34" s="1022">
        <v>56</v>
      </c>
      <c r="AG34" s="1023"/>
      <c r="AH34" s="1023"/>
      <c r="AI34" s="1023"/>
      <c r="AJ34" s="1024"/>
      <c r="AK34" s="967">
        <v>395</v>
      </c>
      <c r="AL34" s="958"/>
      <c r="AM34" s="958"/>
      <c r="AN34" s="958"/>
      <c r="AO34" s="958"/>
      <c r="AP34" s="958">
        <v>1316</v>
      </c>
      <c r="AQ34" s="958"/>
      <c r="AR34" s="958"/>
      <c r="AS34" s="958"/>
      <c r="AT34" s="958"/>
      <c r="AU34" s="958">
        <v>1177</v>
      </c>
      <c r="AV34" s="958"/>
      <c r="AW34" s="958"/>
      <c r="AX34" s="958"/>
      <c r="AY34" s="958"/>
      <c r="AZ34" s="1028" t="s">
        <v>558</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26</v>
      </c>
      <c r="R35" s="1026"/>
      <c r="S35" s="1026"/>
      <c r="T35" s="1026"/>
      <c r="U35" s="1026"/>
      <c r="V35" s="1026">
        <v>24</v>
      </c>
      <c r="W35" s="1026"/>
      <c r="X35" s="1026"/>
      <c r="Y35" s="1026"/>
      <c r="Z35" s="1026"/>
      <c r="AA35" s="1026">
        <v>2</v>
      </c>
      <c r="AB35" s="1026"/>
      <c r="AC35" s="1026"/>
      <c r="AD35" s="1026"/>
      <c r="AE35" s="1027"/>
      <c r="AF35" s="1022">
        <v>5</v>
      </c>
      <c r="AG35" s="1023"/>
      <c r="AH35" s="1023"/>
      <c r="AI35" s="1023"/>
      <c r="AJ35" s="1024"/>
      <c r="AK35" s="967">
        <v>13</v>
      </c>
      <c r="AL35" s="958"/>
      <c r="AM35" s="958"/>
      <c r="AN35" s="958"/>
      <c r="AO35" s="958"/>
      <c r="AP35" s="958">
        <v>64</v>
      </c>
      <c r="AQ35" s="958"/>
      <c r="AR35" s="958"/>
      <c r="AS35" s="958"/>
      <c r="AT35" s="958"/>
      <c r="AU35" s="958">
        <v>62</v>
      </c>
      <c r="AV35" s="958"/>
      <c r="AW35" s="958"/>
      <c r="AX35" s="958"/>
      <c r="AY35" s="958"/>
      <c r="AZ35" s="1028" t="s">
        <v>558</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399</v>
      </c>
      <c r="C36" s="1018"/>
      <c r="D36" s="1018"/>
      <c r="E36" s="1018"/>
      <c r="F36" s="1018"/>
      <c r="G36" s="1018"/>
      <c r="H36" s="1018"/>
      <c r="I36" s="1018"/>
      <c r="J36" s="1018"/>
      <c r="K36" s="1018"/>
      <c r="L36" s="1018"/>
      <c r="M36" s="1018"/>
      <c r="N36" s="1018"/>
      <c r="O36" s="1018"/>
      <c r="P36" s="1019"/>
      <c r="Q36" s="1025">
        <v>389</v>
      </c>
      <c r="R36" s="1026"/>
      <c r="S36" s="1026"/>
      <c r="T36" s="1026"/>
      <c r="U36" s="1026"/>
      <c r="V36" s="1026">
        <v>338</v>
      </c>
      <c r="W36" s="1026"/>
      <c r="X36" s="1026"/>
      <c r="Y36" s="1026"/>
      <c r="Z36" s="1026"/>
      <c r="AA36" s="1026">
        <v>51</v>
      </c>
      <c r="AB36" s="1026"/>
      <c r="AC36" s="1026"/>
      <c r="AD36" s="1026"/>
      <c r="AE36" s="1027"/>
      <c r="AF36" s="1022">
        <v>99</v>
      </c>
      <c r="AG36" s="1023"/>
      <c r="AH36" s="1023"/>
      <c r="AI36" s="1023"/>
      <c r="AJ36" s="1024"/>
      <c r="AK36" s="967">
        <v>140</v>
      </c>
      <c r="AL36" s="958"/>
      <c r="AM36" s="958"/>
      <c r="AN36" s="958"/>
      <c r="AO36" s="958"/>
      <c r="AP36" s="958">
        <v>2905</v>
      </c>
      <c r="AQ36" s="958"/>
      <c r="AR36" s="958"/>
      <c r="AS36" s="958"/>
      <c r="AT36" s="958"/>
      <c r="AU36" s="958">
        <v>1853</v>
      </c>
      <c r="AV36" s="958"/>
      <c r="AW36" s="958"/>
      <c r="AX36" s="958"/>
      <c r="AY36" s="958"/>
      <c r="AZ36" s="1032" t="s">
        <v>558</v>
      </c>
      <c r="BA36" s="1028"/>
      <c r="BB36" s="1028"/>
      <c r="BC36" s="1028"/>
      <c r="BD36" s="1028"/>
      <c r="BE36" s="959" t="s">
        <v>395</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t="s">
        <v>400</v>
      </c>
      <c r="C37" s="1018"/>
      <c r="D37" s="1018"/>
      <c r="E37" s="1018"/>
      <c r="F37" s="1018"/>
      <c r="G37" s="1018"/>
      <c r="H37" s="1018"/>
      <c r="I37" s="1018"/>
      <c r="J37" s="1018"/>
      <c r="K37" s="1018"/>
      <c r="L37" s="1018"/>
      <c r="M37" s="1018"/>
      <c r="N37" s="1018"/>
      <c r="O37" s="1018"/>
      <c r="P37" s="1019"/>
      <c r="Q37" s="1025">
        <v>13</v>
      </c>
      <c r="R37" s="1026"/>
      <c r="S37" s="1026"/>
      <c r="T37" s="1026"/>
      <c r="U37" s="1026"/>
      <c r="V37" s="1026">
        <v>12</v>
      </c>
      <c r="W37" s="1026"/>
      <c r="X37" s="1026"/>
      <c r="Y37" s="1026"/>
      <c r="Z37" s="1026"/>
      <c r="AA37" s="1026">
        <v>0</v>
      </c>
      <c r="AB37" s="1026"/>
      <c r="AC37" s="1026"/>
      <c r="AD37" s="1026"/>
      <c r="AE37" s="1027"/>
      <c r="AF37" s="1022">
        <v>0</v>
      </c>
      <c r="AG37" s="1023"/>
      <c r="AH37" s="1023"/>
      <c r="AI37" s="1023"/>
      <c r="AJ37" s="1024"/>
      <c r="AK37" s="967">
        <v>13</v>
      </c>
      <c r="AL37" s="958"/>
      <c r="AM37" s="958"/>
      <c r="AN37" s="958"/>
      <c r="AO37" s="958"/>
      <c r="AP37" s="958" t="s">
        <v>558</v>
      </c>
      <c r="AQ37" s="958"/>
      <c r="AR37" s="958"/>
      <c r="AS37" s="958"/>
      <c r="AT37" s="958"/>
      <c r="AU37" s="958" t="s">
        <v>558</v>
      </c>
      <c r="AV37" s="958"/>
      <c r="AW37" s="958"/>
      <c r="AX37" s="958"/>
      <c r="AY37" s="958"/>
      <c r="AZ37" s="1029" t="s">
        <v>558</v>
      </c>
      <c r="BA37" s="1030"/>
      <c r="BB37" s="1030"/>
      <c r="BC37" s="1030"/>
      <c r="BD37" s="1031"/>
      <c r="BE37" s="959" t="s">
        <v>401</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t="s">
        <v>402</v>
      </c>
      <c r="C38" s="1018"/>
      <c r="D38" s="1018"/>
      <c r="E38" s="1018"/>
      <c r="F38" s="1018"/>
      <c r="G38" s="1018"/>
      <c r="H38" s="1018"/>
      <c r="I38" s="1018"/>
      <c r="J38" s="1018"/>
      <c r="K38" s="1018"/>
      <c r="L38" s="1018"/>
      <c r="M38" s="1018"/>
      <c r="N38" s="1018"/>
      <c r="O38" s="1018"/>
      <c r="P38" s="1019"/>
      <c r="Q38" s="1025">
        <v>1168</v>
      </c>
      <c r="R38" s="1026"/>
      <c r="S38" s="1026"/>
      <c r="T38" s="1026"/>
      <c r="U38" s="1026"/>
      <c r="V38" s="1026">
        <v>1168</v>
      </c>
      <c r="W38" s="1026"/>
      <c r="X38" s="1026"/>
      <c r="Y38" s="1026"/>
      <c r="Z38" s="1026"/>
      <c r="AA38" s="1026" t="s">
        <v>558</v>
      </c>
      <c r="AB38" s="1026"/>
      <c r="AC38" s="1026"/>
      <c r="AD38" s="1026"/>
      <c r="AE38" s="1027"/>
      <c r="AF38" s="1022" t="s">
        <v>122</v>
      </c>
      <c r="AG38" s="1023"/>
      <c r="AH38" s="1023"/>
      <c r="AI38" s="1023"/>
      <c r="AJ38" s="1024"/>
      <c r="AK38" s="967" t="s">
        <v>558</v>
      </c>
      <c r="AL38" s="958"/>
      <c r="AM38" s="958"/>
      <c r="AN38" s="958"/>
      <c r="AO38" s="958"/>
      <c r="AP38" s="958">
        <v>741</v>
      </c>
      <c r="AQ38" s="958"/>
      <c r="AR38" s="958"/>
      <c r="AS38" s="958"/>
      <c r="AT38" s="958"/>
      <c r="AU38" s="958">
        <v>741</v>
      </c>
      <c r="AV38" s="958"/>
      <c r="AW38" s="958"/>
      <c r="AX38" s="958"/>
      <c r="AY38" s="958"/>
      <c r="AZ38" s="1028" t="s">
        <v>558</v>
      </c>
      <c r="BA38" s="1028"/>
      <c r="BB38" s="1028"/>
      <c r="BC38" s="1028"/>
      <c r="BD38" s="1028"/>
      <c r="BE38" s="959" t="s">
        <v>401</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5129</v>
      </c>
      <c r="AG63" s="946"/>
      <c r="AH63" s="946"/>
      <c r="AI63" s="946"/>
      <c r="AJ63" s="1009"/>
      <c r="AK63" s="1010"/>
      <c r="AL63" s="950"/>
      <c r="AM63" s="950"/>
      <c r="AN63" s="950"/>
      <c r="AO63" s="950"/>
      <c r="AP63" s="946">
        <v>58620</v>
      </c>
      <c r="AQ63" s="946"/>
      <c r="AR63" s="946"/>
      <c r="AS63" s="946"/>
      <c r="AT63" s="946"/>
      <c r="AU63" s="946">
        <v>25556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406</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559</v>
      </c>
      <c r="C68" s="973"/>
      <c r="D68" s="973"/>
      <c r="E68" s="973"/>
      <c r="F68" s="973"/>
      <c r="G68" s="973"/>
      <c r="H68" s="973"/>
      <c r="I68" s="973"/>
      <c r="J68" s="973"/>
      <c r="K68" s="973"/>
      <c r="L68" s="973"/>
      <c r="M68" s="973"/>
      <c r="N68" s="973"/>
      <c r="O68" s="973"/>
      <c r="P68" s="974"/>
      <c r="Q68" s="975">
        <v>416</v>
      </c>
      <c r="R68" s="969"/>
      <c r="S68" s="969"/>
      <c r="T68" s="969"/>
      <c r="U68" s="969"/>
      <c r="V68" s="969">
        <v>411</v>
      </c>
      <c r="W68" s="969"/>
      <c r="X68" s="969"/>
      <c r="Y68" s="969"/>
      <c r="Z68" s="969"/>
      <c r="AA68" s="969">
        <v>5</v>
      </c>
      <c r="AB68" s="969"/>
      <c r="AC68" s="969"/>
      <c r="AD68" s="969"/>
      <c r="AE68" s="969"/>
      <c r="AF68" s="969">
        <v>5</v>
      </c>
      <c r="AG68" s="969"/>
      <c r="AH68" s="969"/>
      <c r="AI68" s="969"/>
      <c r="AJ68" s="969"/>
      <c r="AK68" s="969">
        <v>305</v>
      </c>
      <c r="AL68" s="969"/>
      <c r="AM68" s="969"/>
      <c r="AN68" s="969"/>
      <c r="AO68" s="969"/>
      <c r="AP68" s="969" t="s">
        <v>558</v>
      </c>
      <c r="AQ68" s="969"/>
      <c r="AR68" s="969"/>
      <c r="AS68" s="969"/>
      <c r="AT68" s="969"/>
      <c r="AU68" s="969" t="s">
        <v>495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560</v>
      </c>
      <c r="C69" s="962"/>
      <c r="D69" s="962"/>
      <c r="E69" s="962"/>
      <c r="F69" s="962"/>
      <c r="G69" s="962"/>
      <c r="H69" s="962"/>
      <c r="I69" s="962"/>
      <c r="J69" s="962"/>
      <c r="K69" s="962"/>
      <c r="L69" s="962"/>
      <c r="M69" s="962"/>
      <c r="N69" s="962"/>
      <c r="O69" s="962"/>
      <c r="P69" s="963"/>
      <c r="Q69" s="964">
        <v>793</v>
      </c>
      <c r="R69" s="958"/>
      <c r="S69" s="958"/>
      <c r="T69" s="958"/>
      <c r="U69" s="958"/>
      <c r="V69" s="958">
        <v>785</v>
      </c>
      <c r="W69" s="958"/>
      <c r="X69" s="958"/>
      <c r="Y69" s="958"/>
      <c r="Z69" s="958"/>
      <c r="AA69" s="958">
        <v>8</v>
      </c>
      <c r="AB69" s="958"/>
      <c r="AC69" s="958"/>
      <c r="AD69" s="958"/>
      <c r="AE69" s="958"/>
      <c r="AF69" s="958">
        <v>8</v>
      </c>
      <c r="AG69" s="958"/>
      <c r="AH69" s="958"/>
      <c r="AI69" s="958"/>
      <c r="AJ69" s="958"/>
      <c r="AK69" s="958">
        <v>6</v>
      </c>
      <c r="AL69" s="958"/>
      <c r="AM69" s="958"/>
      <c r="AN69" s="958"/>
      <c r="AO69" s="958"/>
      <c r="AP69" s="958" t="s">
        <v>495</v>
      </c>
      <c r="AQ69" s="958"/>
      <c r="AR69" s="958"/>
      <c r="AS69" s="958"/>
      <c r="AT69" s="958"/>
      <c r="AU69" s="958" t="s">
        <v>495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561</v>
      </c>
      <c r="C70" s="962"/>
      <c r="D70" s="962"/>
      <c r="E70" s="962"/>
      <c r="F70" s="962"/>
      <c r="G70" s="962"/>
      <c r="H70" s="962"/>
      <c r="I70" s="962"/>
      <c r="J70" s="962"/>
      <c r="K70" s="962"/>
      <c r="L70" s="962"/>
      <c r="M70" s="962"/>
      <c r="N70" s="962"/>
      <c r="O70" s="962"/>
      <c r="P70" s="963"/>
      <c r="Q70" s="964">
        <v>201</v>
      </c>
      <c r="R70" s="958"/>
      <c r="S70" s="958"/>
      <c r="T70" s="958"/>
      <c r="U70" s="958"/>
      <c r="V70" s="958">
        <v>197</v>
      </c>
      <c r="W70" s="958"/>
      <c r="X70" s="958"/>
      <c r="Y70" s="958"/>
      <c r="Z70" s="958"/>
      <c r="AA70" s="958">
        <v>4</v>
      </c>
      <c r="AB70" s="958"/>
      <c r="AC70" s="958"/>
      <c r="AD70" s="958"/>
      <c r="AE70" s="958"/>
      <c r="AF70" s="958">
        <v>4</v>
      </c>
      <c r="AG70" s="958"/>
      <c r="AH70" s="958"/>
      <c r="AI70" s="958"/>
      <c r="AJ70" s="958"/>
      <c r="AK70" s="958" t="s">
        <v>558</v>
      </c>
      <c r="AL70" s="958"/>
      <c r="AM70" s="958"/>
      <c r="AN70" s="958"/>
      <c r="AO70" s="958"/>
      <c r="AP70" s="958" t="s">
        <v>495</v>
      </c>
      <c r="AQ70" s="958"/>
      <c r="AR70" s="958"/>
      <c r="AS70" s="958"/>
      <c r="AT70" s="958"/>
      <c r="AU70" s="958" t="s">
        <v>495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562</v>
      </c>
      <c r="C71" s="962"/>
      <c r="D71" s="962"/>
      <c r="E71" s="962"/>
      <c r="F71" s="962"/>
      <c r="G71" s="962"/>
      <c r="H71" s="962"/>
      <c r="I71" s="962"/>
      <c r="J71" s="962"/>
      <c r="K71" s="962"/>
      <c r="L71" s="962"/>
      <c r="M71" s="962"/>
      <c r="N71" s="962"/>
      <c r="O71" s="962"/>
      <c r="P71" s="963"/>
      <c r="Q71" s="964">
        <v>26</v>
      </c>
      <c r="R71" s="958"/>
      <c r="S71" s="958"/>
      <c r="T71" s="958"/>
      <c r="U71" s="958"/>
      <c r="V71" s="958">
        <v>26</v>
      </c>
      <c r="W71" s="958"/>
      <c r="X71" s="958"/>
      <c r="Y71" s="958"/>
      <c r="Z71" s="958"/>
      <c r="AA71" s="958">
        <v>0</v>
      </c>
      <c r="AB71" s="958"/>
      <c r="AC71" s="958"/>
      <c r="AD71" s="958"/>
      <c r="AE71" s="958"/>
      <c r="AF71" s="958">
        <v>0</v>
      </c>
      <c r="AG71" s="958"/>
      <c r="AH71" s="958"/>
      <c r="AI71" s="958"/>
      <c r="AJ71" s="958"/>
      <c r="AK71" s="958">
        <v>11</v>
      </c>
      <c r="AL71" s="958"/>
      <c r="AM71" s="958"/>
      <c r="AN71" s="958"/>
      <c r="AO71" s="958"/>
      <c r="AP71" s="958" t="s">
        <v>495</v>
      </c>
      <c r="AQ71" s="958"/>
      <c r="AR71" s="958"/>
      <c r="AS71" s="958"/>
      <c r="AT71" s="958"/>
      <c r="AU71" s="958" t="s">
        <v>495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563</v>
      </c>
      <c r="C72" s="962"/>
      <c r="D72" s="962"/>
      <c r="E72" s="962"/>
      <c r="F72" s="962"/>
      <c r="G72" s="962"/>
      <c r="H72" s="962"/>
      <c r="I72" s="962"/>
      <c r="J72" s="962"/>
      <c r="K72" s="962"/>
      <c r="L72" s="962"/>
      <c r="M72" s="962"/>
      <c r="N72" s="962"/>
      <c r="O72" s="962"/>
      <c r="P72" s="963"/>
      <c r="Q72" s="964">
        <v>23</v>
      </c>
      <c r="R72" s="958"/>
      <c r="S72" s="958"/>
      <c r="T72" s="958"/>
      <c r="U72" s="958"/>
      <c r="V72" s="958">
        <v>13</v>
      </c>
      <c r="W72" s="958"/>
      <c r="X72" s="958"/>
      <c r="Y72" s="958"/>
      <c r="Z72" s="958"/>
      <c r="AA72" s="958">
        <v>10</v>
      </c>
      <c r="AB72" s="958"/>
      <c r="AC72" s="958"/>
      <c r="AD72" s="958"/>
      <c r="AE72" s="958"/>
      <c r="AF72" s="958">
        <v>10</v>
      </c>
      <c r="AG72" s="958"/>
      <c r="AH72" s="958"/>
      <c r="AI72" s="958"/>
      <c r="AJ72" s="958"/>
      <c r="AK72" s="958" t="s">
        <v>558</v>
      </c>
      <c r="AL72" s="958"/>
      <c r="AM72" s="958"/>
      <c r="AN72" s="958"/>
      <c r="AO72" s="958"/>
      <c r="AP72" s="958" t="s">
        <v>495</v>
      </c>
      <c r="AQ72" s="958"/>
      <c r="AR72" s="958"/>
      <c r="AS72" s="958"/>
      <c r="AT72" s="958"/>
      <c r="AU72" s="958" t="s">
        <v>495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564</v>
      </c>
      <c r="C73" s="962"/>
      <c r="D73" s="962"/>
      <c r="E73" s="962"/>
      <c r="F73" s="962"/>
      <c r="G73" s="962"/>
      <c r="H73" s="962"/>
      <c r="I73" s="962"/>
      <c r="J73" s="962"/>
      <c r="K73" s="962"/>
      <c r="L73" s="962"/>
      <c r="M73" s="962"/>
      <c r="N73" s="962"/>
      <c r="O73" s="962"/>
      <c r="P73" s="963"/>
      <c r="Q73" s="964">
        <v>24</v>
      </c>
      <c r="R73" s="958"/>
      <c r="S73" s="958"/>
      <c r="T73" s="958"/>
      <c r="U73" s="958"/>
      <c r="V73" s="958">
        <v>24</v>
      </c>
      <c r="W73" s="958"/>
      <c r="X73" s="958"/>
      <c r="Y73" s="958"/>
      <c r="Z73" s="958"/>
      <c r="AA73" s="958">
        <v>0</v>
      </c>
      <c r="AB73" s="958"/>
      <c r="AC73" s="958"/>
      <c r="AD73" s="958"/>
      <c r="AE73" s="958"/>
      <c r="AF73" s="958">
        <v>0</v>
      </c>
      <c r="AG73" s="958"/>
      <c r="AH73" s="958"/>
      <c r="AI73" s="958"/>
      <c r="AJ73" s="958"/>
      <c r="AK73" s="958">
        <v>4</v>
      </c>
      <c r="AL73" s="958"/>
      <c r="AM73" s="958"/>
      <c r="AN73" s="958"/>
      <c r="AO73" s="958"/>
      <c r="AP73" s="958" t="s">
        <v>495</v>
      </c>
      <c r="AQ73" s="958"/>
      <c r="AR73" s="958"/>
      <c r="AS73" s="958"/>
      <c r="AT73" s="958"/>
      <c r="AU73" s="958" t="s">
        <v>495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565</v>
      </c>
      <c r="C74" s="962"/>
      <c r="D74" s="962"/>
      <c r="E74" s="962"/>
      <c r="F74" s="962"/>
      <c r="G74" s="962"/>
      <c r="H74" s="962"/>
      <c r="I74" s="962"/>
      <c r="J74" s="962"/>
      <c r="K74" s="962"/>
      <c r="L74" s="962"/>
      <c r="M74" s="962"/>
      <c r="N74" s="962"/>
      <c r="O74" s="962"/>
      <c r="P74" s="963"/>
      <c r="Q74" s="964">
        <v>422</v>
      </c>
      <c r="R74" s="958"/>
      <c r="S74" s="958"/>
      <c r="T74" s="958"/>
      <c r="U74" s="958"/>
      <c r="V74" s="958">
        <v>422</v>
      </c>
      <c r="W74" s="958"/>
      <c r="X74" s="958"/>
      <c r="Y74" s="958"/>
      <c r="Z74" s="958"/>
      <c r="AA74" s="958" t="s">
        <v>558</v>
      </c>
      <c r="AB74" s="958"/>
      <c r="AC74" s="958"/>
      <c r="AD74" s="958"/>
      <c r="AE74" s="958"/>
      <c r="AF74" s="958" t="s">
        <v>495</v>
      </c>
      <c r="AG74" s="958"/>
      <c r="AH74" s="958"/>
      <c r="AI74" s="958"/>
      <c r="AJ74" s="958"/>
      <c r="AK74" s="958">
        <v>16</v>
      </c>
      <c r="AL74" s="958"/>
      <c r="AM74" s="958"/>
      <c r="AN74" s="958"/>
      <c r="AO74" s="958"/>
      <c r="AP74" s="958" t="s">
        <v>495</v>
      </c>
      <c r="AQ74" s="958"/>
      <c r="AR74" s="958"/>
      <c r="AS74" s="958"/>
      <c r="AT74" s="958"/>
      <c r="AU74" s="958" t="s">
        <v>495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566</v>
      </c>
      <c r="C75" s="962"/>
      <c r="D75" s="962"/>
      <c r="E75" s="962"/>
      <c r="F75" s="962"/>
      <c r="G75" s="962"/>
      <c r="H75" s="962"/>
      <c r="I75" s="962"/>
      <c r="J75" s="962"/>
      <c r="K75" s="962"/>
      <c r="L75" s="962"/>
      <c r="M75" s="962"/>
      <c r="N75" s="962"/>
      <c r="O75" s="962"/>
      <c r="P75" s="963"/>
      <c r="Q75" s="965">
        <v>73</v>
      </c>
      <c r="R75" s="966"/>
      <c r="S75" s="966"/>
      <c r="T75" s="966"/>
      <c r="U75" s="967"/>
      <c r="V75" s="968">
        <v>67</v>
      </c>
      <c r="W75" s="966"/>
      <c r="X75" s="966"/>
      <c r="Y75" s="966"/>
      <c r="Z75" s="967"/>
      <c r="AA75" s="968">
        <v>6</v>
      </c>
      <c r="AB75" s="966"/>
      <c r="AC75" s="966"/>
      <c r="AD75" s="966"/>
      <c r="AE75" s="967"/>
      <c r="AF75" s="968">
        <v>6</v>
      </c>
      <c r="AG75" s="966"/>
      <c r="AH75" s="966"/>
      <c r="AI75" s="966"/>
      <c r="AJ75" s="967"/>
      <c r="AK75" s="968">
        <v>0</v>
      </c>
      <c r="AL75" s="966"/>
      <c r="AM75" s="966"/>
      <c r="AN75" s="966"/>
      <c r="AO75" s="967"/>
      <c r="AP75" s="968" t="s">
        <v>495</v>
      </c>
      <c r="AQ75" s="966"/>
      <c r="AR75" s="966"/>
      <c r="AS75" s="966"/>
      <c r="AT75" s="967"/>
      <c r="AU75" s="968" t="s">
        <v>495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567</v>
      </c>
      <c r="C76" s="962"/>
      <c r="D76" s="962"/>
      <c r="E76" s="962"/>
      <c r="F76" s="962"/>
      <c r="G76" s="962"/>
      <c r="H76" s="962"/>
      <c r="I76" s="962"/>
      <c r="J76" s="962"/>
      <c r="K76" s="962"/>
      <c r="L76" s="962"/>
      <c r="M76" s="962"/>
      <c r="N76" s="962"/>
      <c r="O76" s="962"/>
      <c r="P76" s="963"/>
      <c r="Q76" s="965">
        <v>259767</v>
      </c>
      <c r="R76" s="966"/>
      <c r="S76" s="966"/>
      <c r="T76" s="966"/>
      <c r="U76" s="967"/>
      <c r="V76" s="968">
        <v>257517</v>
      </c>
      <c r="W76" s="966"/>
      <c r="X76" s="966"/>
      <c r="Y76" s="966"/>
      <c r="Z76" s="967"/>
      <c r="AA76" s="968">
        <v>2250</v>
      </c>
      <c r="AB76" s="966"/>
      <c r="AC76" s="966"/>
      <c r="AD76" s="966"/>
      <c r="AE76" s="967"/>
      <c r="AF76" s="968">
        <v>2250</v>
      </c>
      <c r="AG76" s="966"/>
      <c r="AH76" s="966"/>
      <c r="AI76" s="966"/>
      <c r="AJ76" s="967"/>
      <c r="AK76" s="968" t="s">
        <v>558</v>
      </c>
      <c r="AL76" s="966"/>
      <c r="AM76" s="966"/>
      <c r="AN76" s="966"/>
      <c r="AO76" s="967"/>
      <c r="AP76" s="968" t="s">
        <v>495</v>
      </c>
      <c r="AQ76" s="966"/>
      <c r="AR76" s="966"/>
      <c r="AS76" s="966"/>
      <c r="AT76" s="967"/>
      <c r="AU76" s="968" t="s">
        <v>495</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2283</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829</v>
      </c>
      <c r="CS102" s="940"/>
      <c r="CT102" s="940"/>
      <c r="CU102" s="940"/>
      <c r="CV102" s="941"/>
      <c r="CW102" s="939">
        <v>332</v>
      </c>
      <c r="CX102" s="940"/>
      <c r="CY102" s="940"/>
      <c r="CZ102" s="940"/>
      <c r="DA102" s="941"/>
      <c r="DB102" s="939" t="s">
        <v>558</v>
      </c>
      <c r="DC102" s="940"/>
      <c r="DD102" s="940"/>
      <c r="DE102" s="940"/>
      <c r="DF102" s="941"/>
      <c r="DG102" s="939" t="s">
        <v>558</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417</v>
      </c>
      <c r="AB109" s="883"/>
      <c r="AC109" s="883"/>
      <c r="AD109" s="883"/>
      <c r="AE109" s="884"/>
      <c r="AF109" s="885" t="s">
        <v>418</v>
      </c>
      <c r="AG109" s="883"/>
      <c r="AH109" s="883"/>
      <c r="AI109" s="883"/>
      <c r="AJ109" s="884"/>
      <c r="AK109" s="885" t="s">
        <v>294</v>
      </c>
      <c r="AL109" s="883"/>
      <c r="AM109" s="883"/>
      <c r="AN109" s="883"/>
      <c r="AO109" s="884"/>
      <c r="AP109" s="885" t="s">
        <v>419</v>
      </c>
      <c r="AQ109" s="883"/>
      <c r="AR109" s="883"/>
      <c r="AS109" s="883"/>
      <c r="AT109" s="916"/>
      <c r="AU109" s="882" t="s">
        <v>416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417</v>
      </c>
      <c r="BR109" s="883"/>
      <c r="BS109" s="883"/>
      <c r="BT109" s="883"/>
      <c r="BU109" s="884"/>
      <c r="BV109" s="885" t="s">
        <v>418</v>
      </c>
      <c r="BW109" s="883"/>
      <c r="BX109" s="883"/>
      <c r="BY109" s="883"/>
      <c r="BZ109" s="884"/>
      <c r="CA109" s="885" t="s">
        <v>294</v>
      </c>
      <c r="CB109" s="883"/>
      <c r="CC109" s="883"/>
      <c r="CD109" s="883"/>
      <c r="CE109" s="884"/>
      <c r="CF109" s="923" t="s">
        <v>419</v>
      </c>
      <c r="CG109" s="923"/>
      <c r="CH109" s="923"/>
      <c r="CI109" s="923"/>
      <c r="CJ109" s="923"/>
      <c r="CK109" s="885" t="s">
        <v>420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417</v>
      </c>
      <c r="DH109" s="883"/>
      <c r="DI109" s="883"/>
      <c r="DJ109" s="883"/>
      <c r="DK109" s="884"/>
      <c r="DL109" s="885" t="s">
        <v>418</v>
      </c>
      <c r="DM109" s="883"/>
      <c r="DN109" s="883"/>
      <c r="DO109" s="883"/>
      <c r="DP109" s="884"/>
      <c r="DQ109" s="885" t="s">
        <v>294</v>
      </c>
      <c r="DR109" s="883"/>
      <c r="DS109" s="883"/>
      <c r="DT109" s="883"/>
      <c r="DU109" s="884"/>
      <c r="DV109" s="885" t="s">
        <v>419</v>
      </c>
      <c r="DW109" s="883"/>
      <c r="DX109" s="883"/>
      <c r="DY109" s="883"/>
      <c r="DZ109" s="916"/>
    </row>
    <row r="110" spans="1:131" s="212" customFormat="1" ht="26.25" customHeight="1" x14ac:dyDescent="0.15">
      <c r="A110" s="794" t="s">
        <v>421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10160325</v>
      </c>
      <c r="AB110" s="876"/>
      <c r="AC110" s="876"/>
      <c r="AD110" s="876"/>
      <c r="AE110" s="877"/>
      <c r="AF110" s="878">
        <v>10103609</v>
      </c>
      <c r="AG110" s="876"/>
      <c r="AH110" s="876"/>
      <c r="AI110" s="876"/>
      <c r="AJ110" s="877"/>
      <c r="AK110" s="878">
        <v>10275701</v>
      </c>
      <c r="AL110" s="876"/>
      <c r="AM110" s="876"/>
      <c r="AN110" s="876"/>
      <c r="AO110" s="877"/>
      <c r="AP110" s="879">
        <v>24.9</v>
      </c>
      <c r="AQ110" s="880"/>
      <c r="AR110" s="880"/>
      <c r="AS110" s="880"/>
      <c r="AT110" s="881"/>
      <c r="AU110" s="917" t="s">
        <v>69</v>
      </c>
      <c r="AV110" s="918"/>
      <c r="AW110" s="918"/>
      <c r="AX110" s="918"/>
      <c r="AY110" s="918"/>
      <c r="AZ110" s="847" t="s">
        <v>422</v>
      </c>
      <c r="BA110" s="795"/>
      <c r="BB110" s="795"/>
      <c r="BC110" s="795"/>
      <c r="BD110" s="795"/>
      <c r="BE110" s="795"/>
      <c r="BF110" s="795"/>
      <c r="BG110" s="795"/>
      <c r="BH110" s="795"/>
      <c r="BI110" s="795"/>
      <c r="BJ110" s="795"/>
      <c r="BK110" s="795"/>
      <c r="BL110" s="795"/>
      <c r="BM110" s="795"/>
      <c r="BN110" s="795"/>
      <c r="BO110" s="795"/>
      <c r="BP110" s="796"/>
      <c r="BQ110" s="848">
        <v>109805770</v>
      </c>
      <c r="BR110" s="829"/>
      <c r="BS110" s="829"/>
      <c r="BT110" s="829"/>
      <c r="BU110" s="829"/>
      <c r="BV110" s="829">
        <v>109699255</v>
      </c>
      <c r="BW110" s="829"/>
      <c r="BX110" s="829"/>
      <c r="BY110" s="829"/>
      <c r="BZ110" s="829"/>
      <c r="CA110" s="829">
        <v>116881951</v>
      </c>
      <c r="CB110" s="829"/>
      <c r="CC110" s="829"/>
      <c r="CD110" s="829"/>
      <c r="CE110" s="829"/>
      <c r="CF110" s="853">
        <v>282.8</v>
      </c>
      <c r="CG110" s="854"/>
      <c r="CH110" s="854"/>
      <c r="CI110" s="854"/>
      <c r="CJ110" s="854"/>
      <c r="CK110" s="913" t="s">
        <v>423</v>
      </c>
      <c r="CL110" s="806"/>
      <c r="CM110" s="847" t="s">
        <v>424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426</v>
      </c>
      <c r="BA111" s="739"/>
      <c r="BB111" s="739"/>
      <c r="BC111" s="739"/>
      <c r="BD111" s="739"/>
      <c r="BE111" s="739"/>
      <c r="BF111" s="739"/>
      <c r="BG111" s="739"/>
      <c r="BH111" s="739"/>
      <c r="BI111" s="739"/>
      <c r="BJ111" s="739"/>
      <c r="BK111" s="739"/>
      <c r="BL111" s="739"/>
      <c r="BM111" s="739"/>
      <c r="BN111" s="739"/>
      <c r="BO111" s="739"/>
      <c r="BP111" s="740"/>
      <c r="BQ111" s="803">
        <v>2718</v>
      </c>
      <c r="BR111" s="804"/>
      <c r="BS111" s="804"/>
      <c r="BT111" s="804"/>
      <c r="BU111" s="804"/>
      <c r="BV111" s="804">
        <v>906</v>
      </c>
      <c r="BW111" s="804"/>
      <c r="BX111" s="804"/>
      <c r="BY111" s="804"/>
      <c r="BZ111" s="804"/>
      <c r="CA111" s="804" t="s">
        <v>122</v>
      </c>
      <c r="CB111" s="804"/>
      <c r="CC111" s="804"/>
      <c r="CD111" s="804"/>
      <c r="CE111" s="804"/>
      <c r="CF111" s="862" t="s">
        <v>122</v>
      </c>
      <c r="CG111" s="863"/>
      <c r="CH111" s="863"/>
      <c r="CI111" s="863"/>
      <c r="CJ111" s="863"/>
      <c r="CK111" s="914"/>
      <c r="CL111" s="808"/>
      <c r="CM111" s="802" t="s">
        <v>427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428</v>
      </c>
      <c r="B112" s="900"/>
      <c r="C112" s="739" t="s">
        <v>429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430</v>
      </c>
      <c r="BA112" s="739"/>
      <c r="BB112" s="739"/>
      <c r="BC112" s="739"/>
      <c r="BD112" s="739"/>
      <c r="BE112" s="739"/>
      <c r="BF112" s="739"/>
      <c r="BG112" s="739"/>
      <c r="BH112" s="739"/>
      <c r="BI112" s="739"/>
      <c r="BJ112" s="739"/>
      <c r="BK112" s="739"/>
      <c r="BL112" s="739"/>
      <c r="BM112" s="739"/>
      <c r="BN112" s="739"/>
      <c r="BO112" s="739"/>
      <c r="BP112" s="740"/>
      <c r="BQ112" s="803">
        <v>28060888</v>
      </c>
      <c r="BR112" s="804"/>
      <c r="BS112" s="804"/>
      <c r="BT112" s="804"/>
      <c r="BU112" s="804"/>
      <c r="BV112" s="804">
        <v>25176058</v>
      </c>
      <c r="BW112" s="804"/>
      <c r="BX112" s="804"/>
      <c r="BY112" s="804"/>
      <c r="BZ112" s="804"/>
      <c r="CA112" s="804">
        <v>25555593</v>
      </c>
      <c r="CB112" s="804"/>
      <c r="CC112" s="804"/>
      <c r="CD112" s="804"/>
      <c r="CE112" s="804"/>
      <c r="CF112" s="862">
        <v>61.8</v>
      </c>
      <c r="CG112" s="863"/>
      <c r="CH112" s="863"/>
      <c r="CI112" s="863"/>
      <c r="CJ112" s="863"/>
      <c r="CK112" s="914"/>
      <c r="CL112" s="808"/>
      <c r="CM112" s="802" t="s">
        <v>431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2101309</v>
      </c>
      <c r="AB113" s="906"/>
      <c r="AC113" s="906"/>
      <c r="AD113" s="906"/>
      <c r="AE113" s="907"/>
      <c r="AF113" s="908">
        <v>2026749</v>
      </c>
      <c r="AG113" s="906"/>
      <c r="AH113" s="906"/>
      <c r="AI113" s="906"/>
      <c r="AJ113" s="907"/>
      <c r="AK113" s="908">
        <v>2089888</v>
      </c>
      <c r="AL113" s="906"/>
      <c r="AM113" s="906"/>
      <c r="AN113" s="906"/>
      <c r="AO113" s="907"/>
      <c r="AP113" s="909">
        <v>5.0999999999999996</v>
      </c>
      <c r="AQ113" s="910"/>
      <c r="AR113" s="910"/>
      <c r="AS113" s="910"/>
      <c r="AT113" s="911"/>
      <c r="AU113" s="919"/>
      <c r="AV113" s="920"/>
      <c r="AW113" s="920"/>
      <c r="AX113" s="920"/>
      <c r="AY113" s="920"/>
      <c r="AZ113" s="802" t="s">
        <v>433</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436</v>
      </c>
      <c r="BA114" s="739"/>
      <c r="BB114" s="739"/>
      <c r="BC114" s="739"/>
      <c r="BD114" s="739"/>
      <c r="BE114" s="739"/>
      <c r="BF114" s="739"/>
      <c r="BG114" s="739"/>
      <c r="BH114" s="739"/>
      <c r="BI114" s="739"/>
      <c r="BJ114" s="739"/>
      <c r="BK114" s="739"/>
      <c r="BL114" s="739"/>
      <c r="BM114" s="739"/>
      <c r="BN114" s="739"/>
      <c r="BO114" s="739"/>
      <c r="BP114" s="740"/>
      <c r="BQ114" s="803">
        <v>13561806</v>
      </c>
      <c r="BR114" s="804"/>
      <c r="BS114" s="804"/>
      <c r="BT114" s="804"/>
      <c r="BU114" s="804"/>
      <c r="BV114" s="804">
        <v>13992870</v>
      </c>
      <c r="BW114" s="804"/>
      <c r="BX114" s="804"/>
      <c r="BY114" s="804"/>
      <c r="BZ114" s="804"/>
      <c r="CA114" s="804">
        <v>14225259</v>
      </c>
      <c r="CB114" s="804"/>
      <c r="CC114" s="804"/>
      <c r="CD114" s="804"/>
      <c r="CE114" s="804"/>
      <c r="CF114" s="862">
        <v>34.4</v>
      </c>
      <c r="CG114" s="863"/>
      <c r="CH114" s="863"/>
      <c r="CI114" s="863"/>
      <c r="CJ114" s="863"/>
      <c r="CK114" s="914"/>
      <c r="CL114" s="808"/>
      <c r="CM114" s="802" t="s">
        <v>437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209090</v>
      </c>
      <c r="AB115" s="906"/>
      <c r="AC115" s="906"/>
      <c r="AD115" s="906"/>
      <c r="AE115" s="907"/>
      <c r="AF115" s="908">
        <v>209093</v>
      </c>
      <c r="AG115" s="906"/>
      <c r="AH115" s="906"/>
      <c r="AI115" s="906"/>
      <c r="AJ115" s="907"/>
      <c r="AK115" s="908">
        <v>183650</v>
      </c>
      <c r="AL115" s="906"/>
      <c r="AM115" s="906"/>
      <c r="AN115" s="906"/>
      <c r="AO115" s="907"/>
      <c r="AP115" s="909">
        <v>0.4</v>
      </c>
      <c r="AQ115" s="910"/>
      <c r="AR115" s="910"/>
      <c r="AS115" s="910"/>
      <c r="AT115" s="911"/>
      <c r="AU115" s="919"/>
      <c r="AV115" s="920"/>
      <c r="AW115" s="920"/>
      <c r="AX115" s="920"/>
      <c r="AY115" s="920"/>
      <c r="AZ115" s="802" t="s">
        <v>439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444</v>
      </c>
      <c r="Z117" s="884"/>
      <c r="AA117" s="889">
        <v>12470724</v>
      </c>
      <c r="AB117" s="890"/>
      <c r="AC117" s="890"/>
      <c r="AD117" s="890"/>
      <c r="AE117" s="891"/>
      <c r="AF117" s="892">
        <v>12339451</v>
      </c>
      <c r="AG117" s="890"/>
      <c r="AH117" s="890"/>
      <c r="AI117" s="890"/>
      <c r="AJ117" s="891"/>
      <c r="AK117" s="892">
        <v>12549239</v>
      </c>
      <c r="AL117" s="890"/>
      <c r="AM117" s="890"/>
      <c r="AN117" s="890"/>
      <c r="AO117" s="891"/>
      <c r="AP117" s="893"/>
      <c r="AQ117" s="894"/>
      <c r="AR117" s="894"/>
      <c r="AS117" s="894"/>
      <c r="AT117" s="895"/>
      <c r="AU117" s="919"/>
      <c r="AV117" s="920"/>
      <c r="AW117" s="920"/>
      <c r="AX117" s="920"/>
      <c r="AY117" s="920"/>
      <c r="AZ117" s="850" t="s">
        <v>445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420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417</v>
      </c>
      <c r="AB118" s="883"/>
      <c r="AC118" s="883"/>
      <c r="AD118" s="883"/>
      <c r="AE118" s="884"/>
      <c r="AF118" s="885" t="s">
        <v>418</v>
      </c>
      <c r="AG118" s="883"/>
      <c r="AH118" s="883"/>
      <c r="AI118" s="883"/>
      <c r="AJ118" s="884"/>
      <c r="AK118" s="885" t="s">
        <v>294</v>
      </c>
      <c r="AL118" s="883"/>
      <c r="AM118" s="883"/>
      <c r="AN118" s="883"/>
      <c r="AO118" s="884"/>
      <c r="AP118" s="886" t="s">
        <v>419</v>
      </c>
      <c r="AQ118" s="887"/>
      <c r="AR118" s="887"/>
      <c r="AS118" s="887"/>
      <c r="AT118" s="888"/>
      <c r="AU118" s="919"/>
      <c r="AV118" s="920"/>
      <c r="AW118" s="920"/>
      <c r="AX118" s="920"/>
      <c r="AY118" s="920"/>
      <c r="AZ118" s="825" t="s">
        <v>447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423</v>
      </c>
      <c r="B119" s="806"/>
      <c r="C119" s="847" t="s">
        <v>424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449</v>
      </c>
      <c r="BP119" s="865"/>
      <c r="BQ119" s="866">
        <v>151431182</v>
      </c>
      <c r="BR119" s="832"/>
      <c r="BS119" s="832"/>
      <c r="BT119" s="832"/>
      <c r="BU119" s="832"/>
      <c r="BV119" s="832">
        <v>148869089</v>
      </c>
      <c r="BW119" s="832"/>
      <c r="BX119" s="832"/>
      <c r="BY119" s="832"/>
      <c r="BZ119" s="832"/>
      <c r="CA119" s="832">
        <v>156662803</v>
      </c>
      <c r="CB119" s="832"/>
      <c r="CC119" s="832"/>
      <c r="CD119" s="832"/>
      <c r="CE119" s="832"/>
      <c r="CF119" s="735"/>
      <c r="CG119" s="736"/>
      <c r="CH119" s="736"/>
      <c r="CI119" s="736"/>
      <c r="CJ119" s="821"/>
      <c r="CK119" s="915"/>
      <c r="CL119" s="810"/>
      <c r="CM119" s="825" t="s">
        <v>450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2718</v>
      </c>
      <c r="DH119" s="751"/>
      <c r="DI119" s="751"/>
      <c r="DJ119" s="751"/>
      <c r="DK119" s="752"/>
      <c r="DL119" s="753">
        <v>906</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451</v>
      </c>
      <c r="AV120" s="868"/>
      <c r="AW120" s="868"/>
      <c r="AX120" s="868"/>
      <c r="AY120" s="869"/>
      <c r="AZ120" s="847" t="s">
        <v>452</v>
      </c>
      <c r="BA120" s="795"/>
      <c r="BB120" s="795"/>
      <c r="BC120" s="795"/>
      <c r="BD120" s="795"/>
      <c r="BE120" s="795"/>
      <c r="BF120" s="795"/>
      <c r="BG120" s="795"/>
      <c r="BH120" s="795"/>
      <c r="BI120" s="795"/>
      <c r="BJ120" s="795"/>
      <c r="BK120" s="795"/>
      <c r="BL120" s="795"/>
      <c r="BM120" s="795"/>
      <c r="BN120" s="795"/>
      <c r="BO120" s="795"/>
      <c r="BP120" s="796"/>
      <c r="BQ120" s="848">
        <v>18591717</v>
      </c>
      <c r="BR120" s="829"/>
      <c r="BS120" s="829"/>
      <c r="BT120" s="829"/>
      <c r="BU120" s="829"/>
      <c r="BV120" s="829">
        <v>14395386</v>
      </c>
      <c r="BW120" s="829"/>
      <c r="BX120" s="829"/>
      <c r="BY120" s="829"/>
      <c r="BZ120" s="829"/>
      <c r="CA120" s="829">
        <v>12830030</v>
      </c>
      <c r="CB120" s="829"/>
      <c r="CC120" s="829"/>
      <c r="CD120" s="829"/>
      <c r="CE120" s="829"/>
      <c r="CF120" s="853">
        <v>31</v>
      </c>
      <c r="CG120" s="854"/>
      <c r="CH120" s="854"/>
      <c r="CI120" s="854"/>
      <c r="CJ120" s="854"/>
      <c r="CK120" s="855" t="s">
        <v>453</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20864685</v>
      </c>
      <c r="DH120" s="829"/>
      <c r="DI120" s="829"/>
      <c r="DJ120" s="829"/>
      <c r="DK120" s="829"/>
      <c r="DL120" s="829">
        <v>20558699</v>
      </c>
      <c r="DM120" s="829"/>
      <c r="DN120" s="829"/>
      <c r="DO120" s="829"/>
      <c r="DP120" s="829"/>
      <c r="DQ120" s="829">
        <v>21322830</v>
      </c>
      <c r="DR120" s="829"/>
      <c r="DS120" s="829"/>
      <c r="DT120" s="829"/>
      <c r="DU120" s="829"/>
      <c r="DV120" s="830">
        <v>51.6</v>
      </c>
      <c r="DW120" s="830"/>
      <c r="DX120" s="830"/>
      <c r="DY120" s="830"/>
      <c r="DZ120" s="831"/>
    </row>
    <row r="121" spans="1:130" s="212" customFormat="1" ht="26.25" customHeight="1" x14ac:dyDescent="0.15">
      <c r="A121" s="807"/>
      <c r="B121" s="808"/>
      <c r="C121" s="850" t="s">
        <v>454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455</v>
      </c>
      <c r="BA121" s="739"/>
      <c r="BB121" s="739"/>
      <c r="BC121" s="739"/>
      <c r="BD121" s="739"/>
      <c r="BE121" s="739"/>
      <c r="BF121" s="739"/>
      <c r="BG121" s="739"/>
      <c r="BH121" s="739"/>
      <c r="BI121" s="739"/>
      <c r="BJ121" s="739"/>
      <c r="BK121" s="739"/>
      <c r="BL121" s="739"/>
      <c r="BM121" s="739"/>
      <c r="BN121" s="739"/>
      <c r="BO121" s="739"/>
      <c r="BP121" s="740"/>
      <c r="BQ121" s="803">
        <v>16926340</v>
      </c>
      <c r="BR121" s="804"/>
      <c r="BS121" s="804"/>
      <c r="BT121" s="804"/>
      <c r="BU121" s="804"/>
      <c r="BV121" s="804">
        <v>16553368</v>
      </c>
      <c r="BW121" s="804"/>
      <c r="BX121" s="804"/>
      <c r="BY121" s="804"/>
      <c r="BZ121" s="804"/>
      <c r="CA121" s="804">
        <v>15693961</v>
      </c>
      <c r="CB121" s="804"/>
      <c r="CC121" s="804"/>
      <c r="CD121" s="804"/>
      <c r="CE121" s="804"/>
      <c r="CF121" s="862">
        <v>38</v>
      </c>
      <c r="CG121" s="863"/>
      <c r="CH121" s="863"/>
      <c r="CI121" s="863"/>
      <c r="CJ121" s="863"/>
      <c r="CK121" s="856"/>
      <c r="CL121" s="842"/>
      <c r="CM121" s="842"/>
      <c r="CN121" s="842"/>
      <c r="CO121" s="843"/>
      <c r="CP121" s="822" t="s">
        <v>399</v>
      </c>
      <c r="CQ121" s="823"/>
      <c r="CR121" s="823"/>
      <c r="CS121" s="823"/>
      <c r="CT121" s="823"/>
      <c r="CU121" s="823"/>
      <c r="CV121" s="823"/>
      <c r="CW121" s="823"/>
      <c r="CX121" s="823"/>
      <c r="CY121" s="823"/>
      <c r="CZ121" s="823"/>
      <c r="DA121" s="823"/>
      <c r="DB121" s="823"/>
      <c r="DC121" s="823"/>
      <c r="DD121" s="823"/>
      <c r="DE121" s="823"/>
      <c r="DF121" s="824"/>
      <c r="DG121" s="803">
        <v>2242996</v>
      </c>
      <c r="DH121" s="804"/>
      <c r="DI121" s="804"/>
      <c r="DJ121" s="804"/>
      <c r="DK121" s="804"/>
      <c r="DL121" s="804">
        <v>2044344</v>
      </c>
      <c r="DM121" s="804"/>
      <c r="DN121" s="804"/>
      <c r="DO121" s="804"/>
      <c r="DP121" s="804"/>
      <c r="DQ121" s="804">
        <v>1853085</v>
      </c>
      <c r="DR121" s="804"/>
      <c r="DS121" s="804"/>
      <c r="DT121" s="804"/>
      <c r="DU121" s="804"/>
      <c r="DV121" s="781">
        <v>4.5</v>
      </c>
      <c r="DW121" s="781"/>
      <c r="DX121" s="781"/>
      <c r="DY121" s="781"/>
      <c r="DZ121" s="782"/>
    </row>
    <row r="122" spans="1:130" s="212" customFormat="1" ht="26.25" customHeight="1" x14ac:dyDescent="0.15">
      <c r="A122" s="807"/>
      <c r="B122" s="808"/>
      <c r="C122" s="802" t="s">
        <v>437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456</v>
      </c>
      <c r="BA122" s="826"/>
      <c r="BB122" s="826"/>
      <c r="BC122" s="826"/>
      <c r="BD122" s="826"/>
      <c r="BE122" s="826"/>
      <c r="BF122" s="826"/>
      <c r="BG122" s="826"/>
      <c r="BH122" s="826"/>
      <c r="BI122" s="826"/>
      <c r="BJ122" s="826"/>
      <c r="BK122" s="826"/>
      <c r="BL122" s="826"/>
      <c r="BM122" s="826"/>
      <c r="BN122" s="826"/>
      <c r="BO122" s="826"/>
      <c r="BP122" s="827"/>
      <c r="BQ122" s="866">
        <v>91470713</v>
      </c>
      <c r="BR122" s="832"/>
      <c r="BS122" s="832"/>
      <c r="BT122" s="832"/>
      <c r="BU122" s="832"/>
      <c r="BV122" s="832">
        <v>89022095</v>
      </c>
      <c r="BW122" s="832"/>
      <c r="BX122" s="832"/>
      <c r="BY122" s="832"/>
      <c r="BZ122" s="832"/>
      <c r="CA122" s="832">
        <v>91216360</v>
      </c>
      <c r="CB122" s="832"/>
      <c r="CC122" s="832"/>
      <c r="CD122" s="832"/>
      <c r="CE122" s="832"/>
      <c r="CF122" s="833">
        <v>220.7</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1502533</v>
      </c>
      <c r="DH122" s="804"/>
      <c r="DI122" s="804"/>
      <c r="DJ122" s="804"/>
      <c r="DK122" s="804"/>
      <c r="DL122" s="804">
        <v>1322812</v>
      </c>
      <c r="DM122" s="804"/>
      <c r="DN122" s="804"/>
      <c r="DO122" s="804"/>
      <c r="DP122" s="804"/>
      <c r="DQ122" s="804">
        <v>1177394</v>
      </c>
      <c r="DR122" s="804"/>
      <c r="DS122" s="804"/>
      <c r="DT122" s="804"/>
      <c r="DU122" s="804"/>
      <c r="DV122" s="781">
        <v>2.8</v>
      </c>
      <c r="DW122" s="781"/>
      <c r="DX122" s="781"/>
      <c r="DY122" s="781"/>
      <c r="DZ122" s="782"/>
    </row>
    <row r="123" spans="1:130" s="212" customFormat="1" ht="26.25" customHeight="1" x14ac:dyDescent="0.15">
      <c r="A123" s="807"/>
      <c r="B123" s="808"/>
      <c r="C123" s="802" t="s">
        <v>443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457</v>
      </c>
      <c r="BP123" s="865"/>
      <c r="BQ123" s="819">
        <v>126988770</v>
      </c>
      <c r="BR123" s="820"/>
      <c r="BS123" s="820"/>
      <c r="BT123" s="820"/>
      <c r="BU123" s="820"/>
      <c r="BV123" s="820">
        <v>119970849</v>
      </c>
      <c r="BW123" s="820"/>
      <c r="BX123" s="820"/>
      <c r="BY123" s="820"/>
      <c r="BZ123" s="820"/>
      <c r="CA123" s="820">
        <v>119740351</v>
      </c>
      <c r="CB123" s="820"/>
      <c r="CC123" s="820"/>
      <c r="CD123" s="820"/>
      <c r="CE123" s="820"/>
      <c r="CF123" s="735"/>
      <c r="CG123" s="736"/>
      <c r="CH123" s="736"/>
      <c r="CI123" s="736"/>
      <c r="CJ123" s="821"/>
      <c r="CK123" s="856"/>
      <c r="CL123" s="842"/>
      <c r="CM123" s="842"/>
      <c r="CN123" s="842"/>
      <c r="CO123" s="843"/>
      <c r="CP123" s="822" t="s">
        <v>402</v>
      </c>
      <c r="CQ123" s="823"/>
      <c r="CR123" s="823"/>
      <c r="CS123" s="823"/>
      <c r="CT123" s="823"/>
      <c r="CU123" s="823"/>
      <c r="CV123" s="823"/>
      <c r="CW123" s="823"/>
      <c r="CX123" s="823"/>
      <c r="CY123" s="823"/>
      <c r="CZ123" s="823"/>
      <c r="DA123" s="823"/>
      <c r="DB123" s="823"/>
      <c r="DC123" s="823"/>
      <c r="DD123" s="823"/>
      <c r="DE123" s="823"/>
      <c r="DF123" s="824"/>
      <c r="DG123" s="766">
        <v>2866800</v>
      </c>
      <c r="DH123" s="767"/>
      <c r="DI123" s="767"/>
      <c r="DJ123" s="767"/>
      <c r="DK123" s="768"/>
      <c r="DL123" s="769">
        <v>739478</v>
      </c>
      <c r="DM123" s="767"/>
      <c r="DN123" s="767"/>
      <c r="DO123" s="767"/>
      <c r="DP123" s="768"/>
      <c r="DQ123" s="769">
        <v>741261</v>
      </c>
      <c r="DR123" s="767"/>
      <c r="DS123" s="767"/>
      <c r="DT123" s="767"/>
      <c r="DU123" s="768"/>
      <c r="DV123" s="811">
        <v>1.8</v>
      </c>
      <c r="DW123" s="812"/>
      <c r="DX123" s="812"/>
      <c r="DY123" s="812"/>
      <c r="DZ123" s="813"/>
    </row>
    <row r="124" spans="1:130" s="212" customFormat="1" ht="26.25" customHeight="1" thickBot="1" x14ac:dyDescent="0.2">
      <c r="A124" s="807"/>
      <c r="B124" s="808"/>
      <c r="C124" s="802" t="s">
        <v>446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62.2</v>
      </c>
      <c r="BR124" s="818"/>
      <c r="BS124" s="818"/>
      <c r="BT124" s="818"/>
      <c r="BU124" s="818"/>
      <c r="BV124" s="818">
        <v>72.099999999999994</v>
      </c>
      <c r="BW124" s="818"/>
      <c r="BX124" s="818"/>
      <c r="BY124" s="818"/>
      <c r="BZ124" s="818"/>
      <c r="CA124" s="818">
        <v>89.3</v>
      </c>
      <c r="CB124" s="818"/>
      <c r="CC124" s="818"/>
      <c r="CD124" s="818"/>
      <c r="CE124" s="818"/>
      <c r="CF124" s="713"/>
      <c r="CG124" s="714"/>
      <c r="CH124" s="714"/>
      <c r="CI124" s="714"/>
      <c r="CJ124" s="849"/>
      <c r="CK124" s="857"/>
      <c r="CL124" s="857"/>
      <c r="CM124" s="857"/>
      <c r="CN124" s="857"/>
      <c r="CO124" s="858"/>
      <c r="CP124" s="822" t="s">
        <v>459</v>
      </c>
      <c r="CQ124" s="823"/>
      <c r="CR124" s="823"/>
      <c r="CS124" s="823"/>
      <c r="CT124" s="823"/>
      <c r="CU124" s="823"/>
      <c r="CV124" s="823"/>
      <c r="CW124" s="823"/>
      <c r="CX124" s="823"/>
      <c r="CY124" s="823"/>
      <c r="CZ124" s="823"/>
      <c r="DA124" s="823"/>
      <c r="DB124" s="823"/>
      <c r="DC124" s="823"/>
      <c r="DD124" s="823"/>
      <c r="DE124" s="823"/>
      <c r="DF124" s="824"/>
      <c r="DG124" s="750">
        <v>583874</v>
      </c>
      <c r="DH124" s="751"/>
      <c r="DI124" s="751"/>
      <c r="DJ124" s="751"/>
      <c r="DK124" s="752"/>
      <c r="DL124" s="753">
        <v>510725</v>
      </c>
      <c r="DM124" s="751"/>
      <c r="DN124" s="751"/>
      <c r="DO124" s="751"/>
      <c r="DP124" s="752"/>
      <c r="DQ124" s="753">
        <v>461023</v>
      </c>
      <c r="DR124" s="751"/>
      <c r="DS124" s="751"/>
      <c r="DT124" s="751"/>
      <c r="DU124" s="752"/>
      <c r="DV124" s="835">
        <v>1.1000000000000001</v>
      </c>
      <c r="DW124" s="836"/>
      <c r="DX124" s="836"/>
      <c r="DY124" s="836"/>
      <c r="DZ124" s="837"/>
    </row>
    <row r="125" spans="1:130" s="212" customFormat="1" ht="26.25" customHeight="1" x14ac:dyDescent="0.15">
      <c r="A125" s="807"/>
      <c r="B125" s="808"/>
      <c r="C125" s="802" t="s">
        <v>448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460</v>
      </c>
      <c r="CL125" s="839"/>
      <c r="CM125" s="839"/>
      <c r="CN125" s="839"/>
      <c r="CO125" s="840"/>
      <c r="CP125" s="847" t="s">
        <v>461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450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208818</v>
      </c>
      <c r="AB126" s="767"/>
      <c r="AC126" s="767"/>
      <c r="AD126" s="767"/>
      <c r="AE126" s="768"/>
      <c r="AF126" s="769">
        <v>208797</v>
      </c>
      <c r="AG126" s="767"/>
      <c r="AH126" s="767"/>
      <c r="AI126" s="767"/>
      <c r="AJ126" s="768"/>
      <c r="AK126" s="769">
        <v>183302</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272</v>
      </c>
      <c r="AB127" s="767"/>
      <c r="AC127" s="767"/>
      <c r="AD127" s="767"/>
      <c r="AE127" s="768"/>
      <c r="AF127" s="769">
        <v>296</v>
      </c>
      <c r="AG127" s="767"/>
      <c r="AH127" s="767"/>
      <c r="AI127" s="767"/>
      <c r="AJ127" s="768"/>
      <c r="AK127" s="769">
        <v>348</v>
      </c>
      <c r="AL127" s="767"/>
      <c r="AM127" s="767"/>
      <c r="AN127" s="767"/>
      <c r="AO127" s="768"/>
      <c r="AP127" s="811">
        <v>0</v>
      </c>
      <c r="AQ127" s="812"/>
      <c r="AR127" s="812"/>
      <c r="AS127" s="812"/>
      <c r="AT127" s="813"/>
      <c r="AU127" s="214"/>
      <c r="AV127" s="214"/>
      <c r="AW127" s="214"/>
      <c r="AX127" s="828" t="s">
        <v>464</v>
      </c>
      <c r="AY127" s="799"/>
      <c r="AZ127" s="799"/>
      <c r="BA127" s="799"/>
      <c r="BB127" s="799"/>
      <c r="BC127" s="799"/>
      <c r="BD127" s="799"/>
      <c r="BE127" s="800"/>
      <c r="BF127" s="798" t="s">
        <v>465</v>
      </c>
      <c r="BG127" s="799"/>
      <c r="BH127" s="799"/>
      <c r="BI127" s="799"/>
      <c r="BJ127" s="799"/>
      <c r="BK127" s="799"/>
      <c r="BL127" s="800"/>
      <c r="BM127" s="798" t="s">
        <v>466</v>
      </c>
      <c r="BN127" s="799"/>
      <c r="BO127" s="799"/>
      <c r="BP127" s="799"/>
      <c r="BQ127" s="799"/>
      <c r="BR127" s="799"/>
      <c r="BS127" s="800"/>
      <c r="BT127" s="798" t="s">
        <v>467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470</v>
      </c>
      <c r="X128" s="785"/>
      <c r="Y128" s="785"/>
      <c r="Z128" s="786"/>
      <c r="AA128" s="787">
        <v>1397417</v>
      </c>
      <c r="AB128" s="788"/>
      <c r="AC128" s="788"/>
      <c r="AD128" s="788"/>
      <c r="AE128" s="789"/>
      <c r="AF128" s="790">
        <v>1447827</v>
      </c>
      <c r="AG128" s="788"/>
      <c r="AH128" s="788"/>
      <c r="AI128" s="788"/>
      <c r="AJ128" s="789"/>
      <c r="AK128" s="790">
        <v>1508752</v>
      </c>
      <c r="AL128" s="788"/>
      <c r="AM128" s="788"/>
      <c r="AN128" s="788"/>
      <c r="AO128" s="789"/>
      <c r="AP128" s="791"/>
      <c r="AQ128" s="792"/>
      <c r="AR128" s="792"/>
      <c r="AS128" s="792"/>
      <c r="AT128" s="793"/>
      <c r="AU128" s="214"/>
      <c r="AV128" s="214"/>
      <c r="AW128" s="214"/>
      <c r="AX128" s="794" t="s">
        <v>471</v>
      </c>
      <c r="AY128" s="795"/>
      <c r="AZ128" s="795"/>
      <c r="BA128" s="795"/>
      <c r="BB128" s="795"/>
      <c r="BC128" s="795"/>
      <c r="BD128" s="795"/>
      <c r="BE128" s="796"/>
      <c r="BF128" s="773" t="s">
        <v>122</v>
      </c>
      <c r="BG128" s="774"/>
      <c r="BH128" s="774"/>
      <c r="BI128" s="774"/>
      <c r="BJ128" s="774"/>
      <c r="BK128" s="774"/>
      <c r="BL128" s="797"/>
      <c r="BM128" s="773">
        <v>11.26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473</v>
      </c>
      <c r="X129" s="764"/>
      <c r="Y129" s="764"/>
      <c r="Z129" s="765"/>
      <c r="AA129" s="766">
        <v>47804659</v>
      </c>
      <c r="AB129" s="767"/>
      <c r="AC129" s="767"/>
      <c r="AD129" s="767"/>
      <c r="AE129" s="768"/>
      <c r="AF129" s="769">
        <v>48477665</v>
      </c>
      <c r="AG129" s="767"/>
      <c r="AH129" s="767"/>
      <c r="AI129" s="767"/>
      <c r="AJ129" s="768"/>
      <c r="AK129" s="769">
        <v>49676255</v>
      </c>
      <c r="AL129" s="767"/>
      <c r="AM129" s="767"/>
      <c r="AN129" s="767"/>
      <c r="AO129" s="768"/>
      <c r="AP129" s="770"/>
      <c r="AQ129" s="771"/>
      <c r="AR129" s="771"/>
      <c r="AS129" s="771"/>
      <c r="AT129" s="772"/>
      <c r="AU129" s="215"/>
      <c r="AV129" s="215"/>
      <c r="AW129" s="215"/>
      <c r="AX129" s="738" t="s">
        <v>474</v>
      </c>
      <c r="AY129" s="739"/>
      <c r="AZ129" s="739"/>
      <c r="BA129" s="739"/>
      <c r="BB129" s="739"/>
      <c r="BC129" s="739"/>
      <c r="BD129" s="739"/>
      <c r="BE129" s="740"/>
      <c r="BF129" s="757" t="s">
        <v>122</v>
      </c>
      <c r="BG129" s="758"/>
      <c r="BH129" s="758"/>
      <c r="BI129" s="758"/>
      <c r="BJ129" s="758"/>
      <c r="BK129" s="758"/>
      <c r="BL129" s="759"/>
      <c r="BM129" s="757">
        <v>16.260000000000002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476</v>
      </c>
      <c r="X130" s="764"/>
      <c r="Y130" s="764"/>
      <c r="Z130" s="765"/>
      <c r="AA130" s="766">
        <v>8525848</v>
      </c>
      <c r="AB130" s="767"/>
      <c r="AC130" s="767"/>
      <c r="AD130" s="767"/>
      <c r="AE130" s="768"/>
      <c r="AF130" s="769">
        <v>8415449</v>
      </c>
      <c r="AG130" s="767"/>
      <c r="AH130" s="767"/>
      <c r="AI130" s="767"/>
      <c r="AJ130" s="768"/>
      <c r="AK130" s="769">
        <v>8345968</v>
      </c>
      <c r="AL130" s="767"/>
      <c r="AM130" s="767"/>
      <c r="AN130" s="767"/>
      <c r="AO130" s="768"/>
      <c r="AP130" s="770"/>
      <c r="AQ130" s="771"/>
      <c r="AR130" s="771"/>
      <c r="AS130" s="771"/>
      <c r="AT130" s="772"/>
      <c r="AU130" s="215"/>
      <c r="AV130" s="215"/>
      <c r="AW130" s="215"/>
      <c r="AX130" s="738" t="s">
        <v>477</v>
      </c>
      <c r="AY130" s="739"/>
      <c r="AZ130" s="739"/>
      <c r="BA130" s="739"/>
      <c r="BB130" s="739"/>
      <c r="BC130" s="739"/>
      <c r="BD130" s="739"/>
      <c r="BE130" s="740"/>
      <c r="BF130" s="741">
        <v>6.3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39278811</v>
      </c>
      <c r="AB131" s="751"/>
      <c r="AC131" s="751"/>
      <c r="AD131" s="751"/>
      <c r="AE131" s="752"/>
      <c r="AF131" s="753">
        <v>40062216</v>
      </c>
      <c r="AG131" s="751"/>
      <c r="AH131" s="751"/>
      <c r="AI131" s="751"/>
      <c r="AJ131" s="752"/>
      <c r="AK131" s="753">
        <v>41330287</v>
      </c>
      <c r="AL131" s="751"/>
      <c r="AM131" s="751"/>
      <c r="AN131" s="751"/>
      <c r="AO131" s="752"/>
      <c r="AP131" s="754"/>
      <c r="AQ131" s="755"/>
      <c r="AR131" s="755"/>
      <c r="AS131" s="755"/>
      <c r="AT131" s="756"/>
      <c r="AU131" s="215"/>
      <c r="AV131" s="215"/>
      <c r="AW131" s="215"/>
      <c r="AX131" s="716" t="s">
        <v>479</v>
      </c>
      <c r="AY131" s="717"/>
      <c r="AZ131" s="717"/>
      <c r="BA131" s="717"/>
      <c r="BB131" s="717"/>
      <c r="BC131" s="717"/>
      <c r="BD131" s="717"/>
      <c r="BE131" s="718"/>
      <c r="BF131" s="719">
        <v>89.3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481</v>
      </c>
      <c r="W132" s="729"/>
      <c r="X132" s="729"/>
      <c r="Y132" s="729"/>
      <c r="Z132" s="730"/>
      <c r="AA132" s="731">
        <v>6.4855807370000003</v>
      </c>
      <c r="AB132" s="732"/>
      <c r="AC132" s="732"/>
      <c r="AD132" s="732"/>
      <c r="AE132" s="733"/>
      <c r="AF132" s="734">
        <v>6.1808238470000001</v>
      </c>
      <c r="AG132" s="732"/>
      <c r="AH132" s="732"/>
      <c r="AI132" s="732"/>
      <c r="AJ132" s="733"/>
      <c r="AK132" s="734">
        <v>6.5194780769999996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482</v>
      </c>
      <c r="W133" s="708"/>
      <c r="X133" s="708"/>
      <c r="Y133" s="708"/>
      <c r="Z133" s="709"/>
      <c r="AA133" s="710">
        <v>5.8</v>
      </c>
      <c r="AB133" s="711"/>
      <c r="AC133" s="711"/>
      <c r="AD133" s="711"/>
      <c r="AE133" s="712"/>
      <c r="AF133" s="710">
        <v>6.1</v>
      </c>
      <c r="AG133" s="711"/>
      <c r="AH133" s="711"/>
      <c r="AI133" s="711"/>
      <c r="AJ133" s="712"/>
      <c r="AK133" s="710">
        <v>6.3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0bo56b+K085OQESbCJgqxqoXIuOsIgo9Wn/q+gkBnokE9AQz+oA9Px7yaTKXLijj6364aGHsE/gAGYcju0UYw==" saltValue="BtYNaxiYbHsXi1LmrnDz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cKQkRZ7ToHJTzxMFGVDzGMi/Lm6cB4Ni/dQK3uRoo5bH36T5iTYyG7uRIxZysha8UbFUewJJEWA3j3LdU48ww==" saltValue="UG/1yFGZCVJQ4doSENMw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9VDLgAdp//ws1fmgMfi4IPsdJ0+PXLoAHhhQHg0FBfk5c7jAYzLHsXbH5hzwS9qH4CiNQzRt4q8Ppd1mK3PQ==" saltValue="Zm0tSdYGWoddqV4VGH0f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485</v>
      </c>
      <c r="AL6" s="248"/>
      <c r="AM6" s="248"/>
      <c r="AN6" s="248"/>
    </row>
    <row r="7" spans="1:46" ht="13.5" customHeight="1" x14ac:dyDescent="0.15">
      <c r="A7" s="247"/>
      <c r="AK7" s="250"/>
      <c r="AL7" s="251"/>
      <c r="AM7" s="251"/>
      <c r="AN7" s="252"/>
      <c r="AO7" s="1109" t="s">
        <v>486</v>
      </c>
      <c r="AP7" s="253"/>
      <c r="AQ7" s="254" t="s">
        <v>487</v>
      </c>
      <c r="AR7" s="255"/>
    </row>
    <row r="8" spans="1:46" x14ac:dyDescent="0.15">
      <c r="A8" s="247"/>
      <c r="AK8" s="256"/>
      <c r="AL8" s="257"/>
      <c r="AM8" s="257"/>
      <c r="AN8" s="258"/>
      <c r="AO8" s="1110"/>
      <c r="AP8" s="259" t="s">
        <v>488</v>
      </c>
      <c r="AQ8" s="260" t="s">
        <v>489</v>
      </c>
      <c r="AR8" s="261" t="s">
        <v>490</v>
      </c>
    </row>
    <row r="9" spans="1:46" x14ac:dyDescent="0.15">
      <c r="A9" s="247"/>
      <c r="AK9" s="1121" t="s">
        <v>491</v>
      </c>
      <c r="AL9" s="1122"/>
      <c r="AM9" s="1122"/>
      <c r="AN9" s="1123"/>
      <c r="AO9" s="262">
        <v>15998232</v>
      </c>
      <c r="AP9" s="262">
        <v>86020</v>
      </c>
      <c r="AQ9" s="263">
        <v>66742</v>
      </c>
      <c r="AR9" s="264">
        <v>28.9</v>
      </c>
    </row>
    <row r="10" spans="1:46" ht="13.5" customHeight="1" x14ac:dyDescent="0.15">
      <c r="A10" s="247"/>
      <c r="AK10" s="1121" t="s">
        <v>492</v>
      </c>
      <c r="AL10" s="1122"/>
      <c r="AM10" s="1122"/>
      <c r="AN10" s="1123"/>
      <c r="AO10" s="265">
        <v>494</v>
      </c>
      <c r="AP10" s="265">
        <v>3</v>
      </c>
      <c r="AQ10" s="266">
        <v>1287</v>
      </c>
      <c r="AR10" s="267">
        <v>-99.8</v>
      </c>
    </row>
    <row r="11" spans="1:46" ht="13.5" customHeight="1" x14ac:dyDescent="0.15">
      <c r="A11" s="247"/>
      <c r="AK11" s="1121" t="s">
        <v>493</v>
      </c>
      <c r="AL11" s="1122"/>
      <c r="AM11" s="1122"/>
      <c r="AN11" s="1123"/>
      <c r="AO11" s="265">
        <v>46293</v>
      </c>
      <c r="AP11" s="265">
        <v>249</v>
      </c>
      <c r="AQ11" s="266">
        <v>1074</v>
      </c>
      <c r="AR11" s="267">
        <v>-76.8</v>
      </c>
    </row>
    <row r="12" spans="1:46" ht="13.5" customHeight="1" x14ac:dyDescent="0.15">
      <c r="A12" s="247"/>
      <c r="AK12" s="1121" t="s">
        <v>494</v>
      </c>
      <c r="AL12" s="1122"/>
      <c r="AM12" s="1122"/>
      <c r="AN12" s="1123"/>
      <c r="AO12" s="265" t="s">
        <v>495</v>
      </c>
      <c r="AP12" s="265" t="s">
        <v>495</v>
      </c>
      <c r="AQ12" s="266">
        <v>41</v>
      </c>
      <c r="AR12" s="267" t="s">
        <v>495</v>
      </c>
    </row>
    <row r="13" spans="1:46" ht="13.5" customHeight="1" x14ac:dyDescent="0.15">
      <c r="A13" s="247"/>
      <c r="AK13" s="1121" t="s">
        <v>496</v>
      </c>
      <c r="AL13" s="1122"/>
      <c r="AM13" s="1122"/>
      <c r="AN13" s="1123"/>
      <c r="AO13" s="265">
        <v>509089</v>
      </c>
      <c r="AP13" s="265">
        <v>2737</v>
      </c>
      <c r="AQ13" s="266">
        <v>2303</v>
      </c>
      <c r="AR13" s="267">
        <v>18.8</v>
      </c>
    </row>
    <row r="14" spans="1:46" ht="13.5" customHeight="1" x14ac:dyDescent="0.15">
      <c r="A14" s="247"/>
      <c r="AK14" s="1121" t="s">
        <v>497</v>
      </c>
      <c r="AL14" s="1122"/>
      <c r="AM14" s="1122"/>
      <c r="AN14" s="1123"/>
      <c r="AO14" s="265">
        <v>533443</v>
      </c>
      <c r="AP14" s="265">
        <v>2868</v>
      </c>
      <c r="AQ14" s="266">
        <v>1496</v>
      </c>
      <c r="AR14" s="267">
        <v>91.7</v>
      </c>
    </row>
    <row r="15" spans="1:46" ht="13.5" customHeight="1" x14ac:dyDescent="0.15">
      <c r="A15" s="247"/>
      <c r="AK15" s="1124" t="s">
        <v>498</v>
      </c>
      <c r="AL15" s="1125"/>
      <c r="AM15" s="1125"/>
      <c r="AN15" s="1126"/>
      <c r="AO15" s="265">
        <v>-939940</v>
      </c>
      <c r="AP15" s="265">
        <v>-5054</v>
      </c>
      <c r="AQ15" s="266">
        <v>-3858</v>
      </c>
      <c r="AR15" s="267">
        <v>31</v>
      </c>
    </row>
    <row r="16" spans="1:46" x14ac:dyDescent="0.15">
      <c r="A16" s="247"/>
      <c r="AK16" s="1124" t="s">
        <v>177</v>
      </c>
      <c r="AL16" s="1125"/>
      <c r="AM16" s="1125"/>
      <c r="AN16" s="1126"/>
      <c r="AO16" s="265">
        <v>16147611</v>
      </c>
      <c r="AP16" s="265">
        <v>86824</v>
      </c>
      <c r="AQ16" s="266">
        <v>69084</v>
      </c>
      <c r="AR16" s="267">
        <v>25.7</v>
      </c>
    </row>
    <row r="17" spans="1:46" x14ac:dyDescent="0.15">
      <c r="A17" s="247"/>
    </row>
    <row r="18" spans="1:46" x14ac:dyDescent="0.15">
      <c r="A18" s="247"/>
      <c r="AQ18" s="268"/>
      <c r="AR18" s="268"/>
    </row>
    <row r="19" spans="1:46" x14ac:dyDescent="0.15">
      <c r="A19" s="247"/>
      <c r="AK19" s="243" t="s">
        <v>499</v>
      </c>
    </row>
    <row r="20" spans="1:46" x14ac:dyDescent="0.15">
      <c r="A20" s="247"/>
      <c r="AK20" s="269"/>
      <c r="AL20" s="270"/>
      <c r="AM20" s="270"/>
      <c r="AN20" s="271"/>
      <c r="AO20" s="272" t="s">
        <v>500</v>
      </c>
      <c r="AP20" s="273" t="s">
        <v>501</v>
      </c>
      <c r="AQ20" s="274" t="s">
        <v>502</v>
      </c>
      <c r="AR20" s="275"/>
    </row>
    <row r="21" spans="1:46" s="248" customFormat="1" x14ac:dyDescent="0.15">
      <c r="A21" s="276"/>
      <c r="AK21" s="1127" t="s">
        <v>503</v>
      </c>
      <c r="AL21" s="1128"/>
      <c r="AM21" s="1128"/>
      <c r="AN21" s="1129"/>
      <c r="AO21" s="277">
        <v>8.3000000000000007</v>
      </c>
      <c r="AP21" s="278">
        <v>6.14</v>
      </c>
      <c r="AQ21" s="279">
        <v>2.16</v>
      </c>
      <c r="AS21" s="280"/>
      <c r="AT21" s="276"/>
    </row>
    <row r="22" spans="1:46" s="248" customFormat="1" x14ac:dyDescent="0.15">
      <c r="A22" s="276"/>
      <c r="AK22" s="1127" t="s">
        <v>504</v>
      </c>
      <c r="AL22" s="1128"/>
      <c r="AM22" s="1128"/>
      <c r="AN22" s="1129"/>
      <c r="AO22" s="281">
        <v>99.4</v>
      </c>
      <c r="AP22" s="282">
        <v>99.7</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0" t="s">
        <v>505</v>
      </c>
      <c r="B26" s="1120"/>
      <c r="C26" s="1120"/>
      <c r="D26" s="1120"/>
      <c r="E26" s="1120"/>
      <c r="F26" s="1120"/>
      <c r="G26" s="1120"/>
      <c r="H26" s="1120"/>
      <c r="I26" s="1120"/>
      <c r="J26" s="1120"/>
      <c r="K26" s="1120"/>
      <c r="L26" s="1120"/>
      <c r="M26" s="1120"/>
      <c r="N26" s="1120"/>
      <c r="O26" s="1120"/>
      <c r="P26" s="1120"/>
      <c r="Q26" s="1120"/>
      <c r="R26" s="1120"/>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row>
    <row r="27" spans="1:46" x14ac:dyDescent="0.15">
      <c r="A27" s="288"/>
      <c r="AS27" s="243"/>
      <c r="AT27" s="243"/>
    </row>
    <row r="28" spans="1:46" ht="17.25" x14ac:dyDescent="0.15">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507</v>
      </c>
      <c r="AL29" s="248"/>
      <c r="AM29" s="248"/>
      <c r="AN29" s="248"/>
      <c r="AS29" s="290"/>
    </row>
    <row r="30" spans="1:46" ht="13.5" customHeight="1" x14ac:dyDescent="0.15">
      <c r="A30" s="247"/>
      <c r="AK30" s="250"/>
      <c r="AL30" s="251"/>
      <c r="AM30" s="251"/>
      <c r="AN30" s="252"/>
      <c r="AO30" s="1109" t="s">
        <v>486</v>
      </c>
      <c r="AP30" s="253"/>
      <c r="AQ30" s="254" t="s">
        <v>487</v>
      </c>
      <c r="AR30" s="255"/>
    </row>
    <row r="31" spans="1:46" x14ac:dyDescent="0.15">
      <c r="A31" s="247"/>
      <c r="AK31" s="256"/>
      <c r="AL31" s="257"/>
      <c r="AM31" s="257"/>
      <c r="AN31" s="258"/>
      <c r="AO31" s="1110"/>
      <c r="AP31" s="259" t="s">
        <v>488</v>
      </c>
      <c r="AQ31" s="260" t="s">
        <v>489</v>
      </c>
      <c r="AR31" s="261" t="s">
        <v>490</v>
      </c>
    </row>
    <row r="32" spans="1:46" ht="27" customHeight="1" x14ac:dyDescent="0.15">
      <c r="A32" s="247"/>
      <c r="AK32" s="1111" t="s">
        <v>508</v>
      </c>
      <c r="AL32" s="1112"/>
      <c r="AM32" s="1112"/>
      <c r="AN32" s="1113"/>
      <c r="AO32" s="291">
        <v>10275701</v>
      </c>
      <c r="AP32" s="291">
        <v>55251</v>
      </c>
      <c r="AQ32" s="292">
        <v>26372</v>
      </c>
      <c r="AR32" s="293">
        <v>109.5</v>
      </c>
    </row>
    <row r="33" spans="1:46" ht="13.5" customHeight="1" x14ac:dyDescent="0.15">
      <c r="A33" s="247"/>
      <c r="AK33" s="1111" t="s">
        <v>509</v>
      </c>
      <c r="AL33" s="1112"/>
      <c r="AM33" s="1112"/>
      <c r="AN33" s="1113"/>
      <c r="AO33" s="291" t="s">
        <v>495</v>
      </c>
      <c r="AP33" s="291" t="s">
        <v>495</v>
      </c>
      <c r="AQ33" s="292">
        <v>3</v>
      </c>
      <c r="AR33" s="293" t="s">
        <v>495</v>
      </c>
    </row>
    <row r="34" spans="1:46" ht="27" customHeight="1" x14ac:dyDescent="0.15">
      <c r="A34" s="247"/>
      <c r="AK34" s="1111" t="s">
        <v>510</v>
      </c>
      <c r="AL34" s="1112"/>
      <c r="AM34" s="1112"/>
      <c r="AN34" s="1113"/>
      <c r="AO34" s="291" t="s">
        <v>495</v>
      </c>
      <c r="AP34" s="291" t="s">
        <v>495</v>
      </c>
      <c r="AQ34" s="292">
        <v>27</v>
      </c>
      <c r="AR34" s="293" t="s">
        <v>495</v>
      </c>
    </row>
    <row r="35" spans="1:46" ht="27" customHeight="1" x14ac:dyDescent="0.15">
      <c r="A35" s="247"/>
      <c r="AK35" s="1111" t="s">
        <v>511</v>
      </c>
      <c r="AL35" s="1112"/>
      <c r="AM35" s="1112"/>
      <c r="AN35" s="1113"/>
      <c r="AO35" s="291">
        <v>2089888</v>
      </c>
      <c r="AP35" s="291">
        <v>11237</v>
      </c>
      <c r="AQ35" s="292">
        <v>5235</v>
      </c>
      <c r="AR35" s="293">
        <v>114.7</v>
      </c>
    </row>
    <row r="36" spans="1:46" ht="27" customHeight="1" x14ac:dyDescent="0.15">
      <c r="A36" s="247"/>
      <c r="AK36" s="1111" t="s">
        <v>512</v>
      </c>
      <c r="AL36" s="1112"/>
      <c r="AM36" s="1112"/>
      <c r="AN36" s="1113"/>
      <c r="AO36" s="291" t="s">
        <v>495</v>
      </c>
      <c r="AP36" s="291" t="s">
        <v>495</v>
      </c>
      <c r="AQ36" s="292">
        <v>476</v>
      </c>
      <c r="AR36" s="293" t="s">
        <v>495</v>
      </c>
    </row>
    <row r="37" spans="1:46" ht="13.5" customHeight="1" x14ac:dyDescent="0.15">
      <c r="A37" s="247"/>
      <c r="AK37" s="1111" t="s">
        <v>513</v>
      </c>
      <c r="AL37" s="1112"/>
      <c r="AM37" s="1112"/>
      <c r="AN37" s="1113"/>
      <c r="AO37" s="291">
        <v>183650</v>
      </c>
      <c r="AP37" s="291">
        <v>987</v>
      </c>
      <c r="AQ37" s="292">
        <v>969</v>
      </c>
      <c r="AR37" s="293">
        <v>1.9</v>
      </c>
    </row>
    <row r="38" spans="1:46" ht="27" customHeight="1" x14ac:dyDescent="0.15">
      <c r="A38" s="247"/>
      <c r="AK38" s="1114" t="s">
        <v>514</v>
      </c>
      <c r="AL38" s="1115"/>
      <c r="AM38" s="1115"/>
      <c r="AN38" s="1116"/>
      <c r="AO38" s="294" t="s">
        <v>495</v>
      </c>
      <c r="AP38" s="294" t="s">
        <v>495</v>
      </c>
      <c r="AQ38" s="295" t="s">
        <v>495</v>
      </c>
      <c r="AR38" s="283" t="s">
        <v>495</v>
      </c>
      <c r="AS38" s="290"/>
    </row>
    <row r="39" spans="1:46" x14ac:dyDescent="0.15">
      <c r="A39" s="247"/>
      <c r="AK39" s="1114" t="s">
        <v>515</v>
      </c>
      <c r="AL39" s="1115"/>
      <c r="AM39" s="1115"/>
      <c r="AN39" s="1116"/>
      <c r="AO39" s="291">
        <v>-1508752</v>
      </c>
      <c r="AP39" s="291">
        <v>-8112</v>
      </c>
      <c r="AQ39" s="292">
        <v>-7307</v>
      </c>
      <c r="AR39" s="293">
        <v>11</v>
      </c>
      <c r="AS39" s="290"/>
    </row>
    <row r="40" spans="1:46" ht="27" customHeight="1" x14ac:dyDescent="0.15">
      <c r="A40" s="247"/>
      <c r="AK40" s="1111" t="s">
        <v>516</v>
      </c>
      <c r="AL40" s="1112"/>
      <c r="AM40" s="1112"/>
      <c r="AN40" s="1113"/>
      <c r="AO40" s="291">
        <v>-8345968</v>
      </c>
      <c r="AP40" s="291">
        <v>-44875</v>
      </c>
      <c r="AQ40" s="292">
        <v>-17667</v>
      </c>
      <c r="AR40" s="293">
        <v>154</v>
      </c>
      <c r="AS40" s="290"/>
    </row>
    <row r="41" spans="1:46" x14ac:dyDescent="0.15">
      <c r="A41" s="247"/>
      <c r="AK41" s="1117" t="s">
        <v>287</v>
      </c>
      <c r="AL41" s="1118"/>
      <c r="AM41" s="1118"/>
      <c r="AN41" s="1119"/>
      <c r="AO41" s="291">
        <v>2694519</v>
      </c>
      <c r="AP41" s="291">
        <v>14488</v>
      </c>
      <c r="AQ41" s="292">
        <v>8108</v>
      </c>
      <c r="AR41" s="293">
        <v>78.7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517</v>
      </c>
    </row>
    <row r="48" spans="1:46" x14ac:dyDescent="0.15">
      <c r="A48" s="247"/>
      <c r="AK48" s="301" t="s">
        <v>518</v>
      </c>
      <c r="AL48" s="301"/>
      <c r="AM48" s="301"/>
      <c r="AN48" s="301"/>
      <c r="AO48" s="301"/>
      <c r="AP48" s="301"/>
      <c r="AQ48" s="302"/>
      <c r="AR48" s="301"/>
    </row>
    <row r="49" spans="1:44" ht="13.5" customHeight="1" x14ac:dyDescent="0.15">
      <c r="A49" s="247"/>
      <c r="AK49" s="303"/>
      <c r="AL49" s="304"/>
      <c r="AM49" s="1104" t="s">
        <v>486</v>
      </c>
      <c r="AN49" s="1106" t="s">
        <v>519</v>
      </c>
      <c r="AO49" s="1107"/>
      <c r="AP49" s="1107"/>
      <c r="AQ49" s="1107"/>
      <c r="AR49" s="1108"/>
    </row>
    <row r="50" spans="1:44" x14ac:dyDescent="0.15">
      <c r="A50" s="247"/>
      <c r="AK50" s="305"/>
      <c r="AL50" s="306"/>
      <c r="AM50" s="1105"/>
      <c r="AN50" s="307" t="s">
        <v>520</v>
      </c>
      <c r="AO50" s="308" t="s">
        <v>521</v>
      </c>
      <c r="AP50" s="309" t="s">
        <v>522</v>
      </c>
      <c r="AQ50" s="310" t="s">
        <v>523</v>
      </c>
      <c r="AR50" s="311" t="s">
        <v>524</v>
      </c>
    </row>
    <row r="51" spans="1:44" x14ac:dyDescent="0.15">
      <c r="A51" s="247"/>
      <c r="AK51" s="303" t="s">
        <v>525</v>
      </c>
      <c r="AL51" s="304"/>
      <c r="AM51" s="312">
        <v>20621791</v>
      </c>
      <c r="AN51" s="313">
        <v>108158</v>
      </c>
      <c r="AO51" s="314">
        <v>5.4</v>
      </c>
      <c r="AP51" s="315">
        <v>39221</v>
      </c>
      <c r="AQ51" s="316">
        <v>4.2</v>
      </c>
      <c r="AR51" s="317">
        <v>1.2</v>
      </c>
    </row>
    <row r="52" spans="1:44" x14ac:dyDescent="0.15">
      <c r="A52" s="247"/>
      <c r="AK52" s="318"/>
      <c r="AL52" s="319" t="s">
        <v>526</v>
      </c>
      <c r="AM52" s="320">
        <v>13725366</v>
      </c>
      <c r="AN52" s="321">
        <v>71988</v>
      </c>
      <c r="AO52" s="322">
        <v>34.6</v>
      </c>
      <c r="AP52" s="323">
        <v>24821</v>
      </c>
      <c r="AQ52" s="324">
        <v>-0.5</v>
      </c>
      <c r="AR52" s="325">
        <v>35.1</v>
      </c>
    </row>
    <row r="53" spans="1:44" x14ac:dyDescent="0.15">
      <c r="A53" s="247"/>
      <c r="AK53" s="303" t="s">
        <v>527</v>
      </c>
      <c r="AL53" s="304"/>
      <c r="AM53" s="312">
        <v>13417582</v>
      </c>
      <c r="AN53" s="313">
        <v>70777</v>
      </c>
      <c r="AO53" s="314">
        <v>-34.6</v>
      </c>
      <c r="AP53" s="315">
        <v>38566</v>
      </c>
      <c r="AQ53" s="316">
        <v>-1.7</v>
      </c>
      <c r="AR53" s="317">
        <v>-32.9</v>
      </c>
    </row>
    <row r="54" spans="1:44" x14ac:dyDescent="0.15">
      <c r="A54" s="247"/>
      <c r="AK54" s="318"/>
      <c r="AL54" s="319" t="s">
        <v>526</v>
      </c>
      <c r="AM54" s="320">
        <v>9786476</v>
      </c>
      <c r="AN54" s="321">
        <v>51623</v>
      </c>
      <c r="AO54" s="322">
        <v>-28.3</v>
      </c>
      <c r="AP54" s="323">
        <v>24059</v>
      </c>
      <c r="AQ54" s="324">
        <v>-3.1</v>
      </c>
      <c r="AR54" s="325">
        <v>-25.2</v>
      </c>
    </row>
    <row r="55" spans="1:44" x14ac:dyDescent="0.15">
      <c r="A55" s="247"/>
      <c r="AK55" s="303" t="s">
        <v>528</v>
      </c>
      <c r="AL55" s="304"/>
      <c r="AM55" s="312">
        <v>11011679</v>
      </c>
      <c r="AN55" s="313">
        <v>58387</v>
      </c>
      <c r="AO55" s="314">
        <v>-17.5</v>
      </c>
      <c r="AP55" s="315">
        <v>35156</v>
      </c>
      <c r="AQ55" s="316">
        <v>-8.8000000000000007</v>
      </c>
      <c r="AR55" s="317">
        <v>-8.6999999999999993</v>
      </c>
    </row>
    <row r="56" spans="1:44" x14ac:dyDescent="0.15">
      <c r="A56" s="247"/>
      <c r="AK56" s="318"/>
      <c r="AL56" s="319" t="s">
        <v>526</v>
      </c>
      <c r="AM56" s="320">
        <v>6766443</v>
      </c>
      <c r="AN56" s="321">
        <v>35878</v>
      </c>
      <c r="AO56" s="322">
        <v>-30.5</v>
      </c>
      <c r="AP56" s="323">
        <v>22430</v>
      </c>
      <c r="AQ56" s="324">
        <v>-6.8</v>
      </c>
      <c r="AR56" s="325">
        <v>-23.7</v>
      </c>
    </row>
    <row r="57" spans="1:44" x14ac:dyDescent="0.15">
      <c r="A57" s="247"/>
      <c r="AK57" s="303" t="s">
        <v>529</v>
      </c>
      <c r="AL57" s="304"/>
      <c r="AM57" s="312">
        <v>15481508</v>
      </c>
      <c r="AN57" s="313">
        <v>82571</v>
      </c>
      <c r="AO57" s="314">
        <v>41.4</v>
      </c>
      <c r="AP57" s="315">
        <v>37029</v>
      </c>
      <c r="AQ57" s="316">
        <v>5.3</v>
      </c>
      <c r="AR57" s="317">
        <v>36.1</v>
      </c>
    </row>
    <row r="58" spans="1:44" x14ac:dyDescent="0.15">
      <c r="A58" s="247"/>
      <c r="AK58" s="318"/>
      <c r="AL58" s="319" t="s">
        <v>526</v>
      </c>
      <c r="AM58" s="320">
        <v>10574304</v>
      </c>
      <c r="AN58" s="321">
        <v>56398</v>
      </c>
      <c r="AO58" s="322">
        <v>57.2</v>
      </c>
      <c r="AP58" s="323">
        <v>23232</v>
      </c>
      <c r="AQ58" s="324">
        <v>3.6</v>
      </c>
      <c r="AR58" s="325">
        <v>53.6</v>
      </c>
    </row>
    <row r="59" spans="1:44" x14ac:dyDescent="0.15">
      <c r="A59" s="247"/>
      <c r="AK59" s="303" t="s">
        <v>530</v>
      </c>
      <c r="AL59" s="304"/>
      <c r="AM59" s="312">
        <v>24213780</v>
      </c>
      <c r="AN59" s="313">
        <v>130194</v>
      </c>
      <c r="AO59" s="314">
        <v>57.7</v>
      </c>
      <c r="AP59" s="315">
        <v>44805</v>
      </c>
      <c r="AQ59" s="316">
        <v>21</v>
      </c>
      <c r="AR59" s="317">
        <v>36.700000000000003</v>
      </c>
    </row>
    <row r="60" spans="1:44" x14ac:dyDescent="0.15">
      <c r="A60" s="247"/>
      <c r="AK60" s="318"/>
      <c r="AL60" s="319" t="s">
        <v>526</v>
      </c>
      <c r="AM60" s="320">
        <v>18547347</v>
      </c>
      <c r="AN60" s="321">
        <v>99727</v>
      </c>
      <c r="AO60" s="322">
        <v>76.8</v>
      </c>
      <c r="AP60" s="323">
        <v>29857</v>
      </c>
      <c r="AQ60" s="324">
        <v>28.5</v>
      </c>
      <c r="AR60" s="325">
        <v>48.3</v>
      </c>
    </row>
    <row r="61" spans="1:44" x14ac:dyDescent="0.15">
      <c r="A61" s="247"/>
      <c r="AK61" s="303" t="s">
        <v>531</v>
      </c>
      <c r="AL61" s="326"/>
      <c r="AM61" s="312">
        <v>16949268</v>
      </c>
      <c r="AN61" s="313">
        <v>90017</v>
      </c>
      <c r="AO61" s="314">
        <v>10.5</v>
      </c>
      <c r="AP61" s="315">
        <v>38955</v>
      </c>
      <c r="AQ61" s="327">
        <v>4</v>
      </c>
      <c r="AR61" s="317">
        <v>6.5</v>
      </c>
    </row>
    <row r="62" spans="1:44" x14ac:dyDescent="0.15">
      <c r="A62" s="247"/>
      <c r="AK62" s="318"/>
      <c r="AL62" s="319" t="s">
        <v>526</v>
      </c>
      <c r="AM62" s="320">
        <v>11879987</v>
      </c>
      <c r="AN62" s="321">
        <v>63123</v>
      </c>
      <c r="AO62" s="322">
        <v>22</v>
      </c>
      <c r="AP62" s="323">
        <v>24880</v>
      </c>
      <c r="AQ62" s="324">
        <v>4.3</v>
      </c>
      <c r="AR62" s="325">
        <v>17.7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4oMTXeRc6i0B54tHAl6PJouNZUYm50rK1oEd1s6yZXrG46vK6UBDUJjAlgVh6R4+hdWwx6NRj1V1qLmLdBsoJQ==" saltValue="rQmp/JXjUrJaqbWhNdwA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483</v>
      </c>
    </row>
    <row r="121" spans="125:125" ht="13.5" hidden="1" customHeight="1" x14ac:dyDescent="0.15">
      <c r="DU121" s="241"/>
    </row>
  </sheetData>
  <sheetProtection algorithmName="SHA-512" hashValue="AvHVuga8kx5jo2+Z2FsyI61cDWAyoz37RP5E8sjk+HYnHYxELk7AZKECavB7NAVdgviwdUNB/Eqt9I7H9/uqxA==" saltValue="52XK0PJRq1MBa8F1PWL2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483</v>
      </c>
    </row>
  </sheetData>
  <sheetProtection algorithmName="SHA-512" hashValue="Tjdz3z4+gz5ePvX7Qy8tvNAP6stVnIXYTs3dajX3e9rgAV+FCsPlaSgrMsROL504bx9MHPMiakb5JAEieCj1Ig==" saltValue="0KLL5jrOMInK3TtiAt/6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0" t="s">
        <v>3</v>
      </c>
      <c r="D47" s="1130"/>
      <c r="E47" s="1131"/>
      <c r="F47" s="11">
        <v>7.5</v>
      </c>
      <c r="G47" s="12">
        <v>8.18</v>
      </c>
      <c r="H47" s="12">
        <v>8.2100000000000009</v>
      </c>
      <c r="I47" s="12">
        <v>6.07</v>
      </c>
      <c r="J47" s="13">
        <v>6.08</v>
      </c>
    </row>
    <row r="48" spans="2:10" ht="57.75" customHeight="1" x14ac:dyDescent="0.15">
      <c r="B48" s="14"/>
      <c r="C48" s="1132" t="s">
        <v>4</v>
      </c>
      <c r="D48" s="1132"/>
      <c r="E48" s="1133"/>
      <c r="F48" s="15">
        <v>1.67</v>
      </c>
      <c r="G48" s="16">
        <v>1.48</v>
      </c>
      <c r="H48" s="16">
        <v>1.73</v>
      </c>
      <c r="I48" s="16">
        <v>1.41</v>
      </c>
      <c r="J48" s="17">
        <v>1.47</v>
      </c>
    </row>
    <row r="49" spans="2:10" ht="57.75" customHeight="1" thickBot="1" x14ac:dyDescent="0.2">
      <c r="B49" s="18"/>
      <c r="C49" s="1134" t="s">
        <v>5</v>
      </c>
      <c r="D49" s="1134"/>
      <c r="E49" s="1135"/>
      <c r="F49" s="19" t="s">
        <v>538</v>
      </c>
      <c r="G49" s="20" t="s">
        <v>539</v>
      </c>
      <c r="H49" s="20" t="s">
        <v>540</v>
      </c>
      <c r="I49" s="20" t="s">
        <v>541</v>
      </c>
      <c r="J49" s="21" t="s">
        <v>542</v>
      </c>
    </row>
    <row r="50" spans="2:10" x14ac:dyDescent="0.15"/>
  </sheetData>
  <sheetProtection algorithmName="SHA-512" hashValue="EyY9v6KnIqKE35RPOhI3lLRmKGzlgp46sRvhG8afN8DQjJo77xsSPDwGxd7Ru+57M+191hwj2vz28qfYEL+eCg==" saltValue="Pv/2ultX7jwNKE+IiBKg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2026-03-06T07:21:36Z</cp:lastPrinted>
  <dcterms:created xsi:type="dcterms:W3CDTF">2026-02-23T08:34:14Z</dcterms:created>
  <dcterms:modified xsi:type="dcterms:W3CDTF">2026-03-16T04:02:35Z</dcterms:modified>
  <cp:category/>
</cp:coreProperties>
</file>